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66925"/>
  <mc:AlternateContent xmlns:mc="http://schemas.openxmlformats.org/markup-compatibility/2006">
    <mc:Choice Requires="x15">
      <x15ac:absPath xmlns:x15ac="http://schemas.microsoft.com/office/spreadsheetml/2010/11/ac" url="C:\Users\agnieszka.koch\AppData\Local\Microsoft\Windows\INetCache\Content.Outlook\1OSBQWL0\"/>
    </mc:Choice>
  </mc:AlternateContent>
  <xr:revisionPtr revIDLastSave="0" documentId="8_{24C88B02-28B9-49B6-8F97-94E26FD5CD2D}" xr6:coauthVersionLast="36" xr6:coauthVersionMax="36" xr10:uidLastSave="{00000000-0000-0000-0000-000000000000}"/>
  <bookViews>
    <workbookView xWindow="0" yWindow="0" windowWidth="28800" windowHeight="12225" xr2:uid="{00000000-000D-0000-FFFF-FFFF00000000}"/>
  </bookViews>
  <sheets>
    <sheet name="KARTY SIM" sheetId="1" r:id="rId1"/>
    <sheet name="APARATY TELEFONICZNE" sheetId="2" r:id="rId2"/>
    <sheet name="ŁACZNA WARTOŚĆ OFERTY" sheetId="3" r:id="rId3"/>
  </sheets>
  <definedNames>
    <definedName name="_Hlk68643488" localSheetId="0">'KARTY SIM'!$B$10</definedName>
    <definedName name="_Hlk68645068" localSheetId="0">'KARTY SIM'!$B$24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2" l="1"/>
  <c r="H22" i="2"/>
  <c r="H21" i="2"/>
  <c r="H20" i="2"/>
  <c r="H19" i="2"/>
  <c r="H18" i="2"/>
  <c r="H17" i="2"/>
  <c r="H16" i="2"/>
  <c r="H15" i="2"/>
  <c r="H14" i="2"/>
  <c r="H13" i="2"/>
  <c r="H12" i="2"/>
  <c r="O15" i="1" l="1"/>
  <c r="S15" i="1" s="1"/>
  <c r="M14" i="1"/>
  <c r="Q14" i="1" s="1"/>
  <c r="R14" i="1" s="1"/>
  <c r="M13" i="1"/>
  <c r="Q13" i="1" s="1"/>
  <c r="R13" i="1" s="1"/>
  <c r="M12" i="1"/>
  <c r="N12" i="1" s="1"/>
  <c r="K16" i="1"/>
  <c r="Q16" i="1" s="1"/>
  <c r="R16" i="1" s="1"/>
  <c r="K15" i="1"/>
  <c r="L15" i="1" s="1"/>
  <c r="J16" i="1"/>
  <c r="J15" i="1"/>
  <c r="J14" i="1"/>
  <c r="J13" i="1"/>
  <c r="J12" i="1"/>
  <c r="K16" i="2"/>
  <c r="L16" i="2" s="1"/>
  <c r="K20" i="2"/>
  <c r="L20" i="2" s="1"/>
  <c r="K12" i="2"/>
  <c r="L12" i="2" s="1"/>
  <c r="I20" i="2"/>
  <c r="J20" i="2" s="1"/>
  <c r="I16" i="2"/>
  <c r="J16" i="2" s="1"/>
  <c r="I12" i="2"/>
  <c r="J12" i="2" s="1"/>
  <c r="P15" i="1" l="1"/>
  <c r="T15" i="1" s="1"/>
  <c r="N13" i="1"/>
  <c r="N14" i="1"/>
  <c r="L16" i="1"/>
  <c r="Q12" i="1"/>
  <c r="R12" i="1" s="1"/>
  <c r="Q15" i="1"/>
  <c r="R15" i="1" s="1"/>
  <c r="M20" i="2"/>
  <c r="M16" i="2"/>
  <c r="U16" i="1" l="1"/>
  <c r="V16" i="1"/>
  <c r="L18" i="1"/>
  <c r="N18" i="1" l="1"/>
  <c r="S17" i="1"/>
  <c r="N16" i="2"/>
  <c r="N20" i="2"/>
  <c r="N12" i="2"/>
  <c r="M12" i="2"/>
  <c r="M24" i="2" s="1"/>
  <c r="K17" i="1"/>
  <c r="L25" i="2"/>
  <c r="K24" i="2"/>
  <c r="I24" i="2"/>
  <c r="O17" i="1"/>
  <c r="M17" i="1"/>
  <c r="F13" i="3" l="1"/>
  <c r="U14" i="1"/>
  <c r="V14" i="1"/>
  <c r="U12" i="1"/>
  <c r="T18" i="1"/>
  <c r="G13" i="3" s="1"/>
  <c r="G14" i="3" s="1"/>
  <c r="P18" i="1"/>
  <c r="V13" i="1"/>
  <c r="U13" i="1"/>
  <c r="U15" i="1"/>
  <c r="N25" i="2"/>
  <c r="J25" i="2"/>
  <c r="Q17" i="1"/>
  <c r="D13" i="3" s="1"/>
  <c r="D14" i="3" s="1"/>
  <c r="F14" i="3" l="1"/>
  <c r="F15" i="3" s="1"/>
  <c r="D15" i="3"/>
  <c r="V12" i="1"/>
  <c r="R18" i="1"/>
  <c r="E13" i="3" s="1"/>
  <c r="E14" i="3" s="1"/>
  <c r="G15" i="3"/>
  <c r="U17" i="1"/>
  <c r="H13" i="3" s="1"/>
  <c r="H14" i="3" s="1"/>
  <c r="V15" i="1"/>
  <c r="E15" i="3" l="1"/>
  <c r="V18" i="1"/>
  <c r="I13" i="3" s="1"/>
  <c r="I14" i="3" s="1"/>
  <c r="H15" i="3"/>
  <c r="I15" i="3" l="1"/>
</calcChain>
</file>

<file path=xl/sharedStrings.xml><?xml version="1.0" encoding="utf-8"?>
<sst xmlns="http://schemas.openxmlformats.org/spreadsheetml/2006/main" count="143" uniqueCount="94">
  <si>
    <t>TABELA 1</t>
  </si>
  <si>
    <t>DOSTAWA KART SIM</t>
  </si>
  <si>
    <t>KARTY SIM</t>
  </si>
  <si>
    <t>TRANSFER DANYCH MINIMUM</t>
  </si>
  <si>
    <t>ROAMING MINIMUM</t>
  </si>
  <si>
    <t>14 GB</t>
  </si>
  <si>
    <t>5 GB</t>
  </si>
  <si>
    <t>60 GB</t>
  </si>
  <si>
    <t>8 GB</t>
  </si>
  <si>
    <t>TABELA 2</t>
  </si>
  <si>
    <r>
      <t>STREFA 1:</t>
    </r>
    <r>
      <rPr>
        <sz val="8"/>
        <color theme="1"/>
        <rFont val="Arial"/>
        <family val="2"/>
        <charset val="238"/>
      </rPr>
      <t xml:space="preserve"> Unia Europejska, kraje Europejskiego Obszaru Gospodarczego i terytoria zależne: Austria, Belgia, Bułgaria, Chorwacja, Cypr (Republika Cypryjska), Czechy, Dania, Estonia, Finlandia, Francja, Grecja, Gujana Francuska, Gwadelupa, Hiszpania, Holandia, Irlandia, Islandia, Liechtenstein, Litwa, Luksemburg, Łotwa, Malta, Martynika, Niemcy, Norwegia, Portugalia, Reunion, Rumunia, Hercegowina Słowacja, Słowenia, Szwecja, Węgry, Włochy.</t>
    </r>
  </si>
  <si>
    <r>
      <t>STREFA 2:</t>
    </r>
    <r>
      <rPr>
        <sz val="8"/>
        <color theme="1"/>
        <rFont val="Arial"/>
        <family val="2"/>
        <charset val="238"/>
      </rPr>
      <t xml:space="preserve"> Więcej Europy Albania, Andora, Białoruś, Bośnia i, Czarnogóra, Gibraltar, Kosowo, Macedonia, Mołdawia, Rosja, San Marino, Serbia, Szwajcaria, Turcja, Ukraina, Wielka Brytania, Wyspa Guernsey, Wyspa Jersey, Wyspa Man, Wyspy Owcze oraz pozostałe kraje i terytoria europejskie.</t>
    </r>
  </si>
  <si>
    <r>
      <t>Strefa 4:</t>
    </r>
    <r>
      <rPr>
        <sz val="8"/>
        <color theme="1"/>
        <rFont val="Arial"/>
        <family val="2"/>
        <charset val="238"/>
      </rPr>
      <t xml:space="preserve"> Azja i Afryka</t>
    </r>
  </si>
  <si>
    <t>STREFA 1</t>
  </si>
  <si>
    <t>STREFA 2</t>
  </si>
  <si>
    <t>STREFA 3</t>
  </si>
  <si>
    <t>STREFA 4</t>
  </si>
  <si>
    <t>ILOŚĆ KART SIM W ZAMÓWIENIU OPCJONALNYM</t>
  </si>
  <si>
    <t>LICZBA KART SIM W ZAMÓWIENIU PODSTAWOWYM OD 01.11.2021</t>
  </si>
  <si>
    <t>PRZEDZIAŁ CENOWY</t>
  </si>
  <si>
    <t>OD 1 500,00- 2 500,00 ZŁ BRUTTO</t>
  </si>
  <si>
    <t xml:space="preserve">POŁĄCZENIA,  SMS / MMS MIĘDZYNARODOWE </t>
  </si>
  <si>
    <t>STREFA</t>
  </si>
  <si>
    <t xml:space="preserve">Rodzaj usługi </t>
  </si>
  <si>
    <t>L.P.</t>
  </si>
  <si>
    <t>TABELA 5</t>
  </si>
  <si>
    <t>* Aktywacja kart SIM będzie następować sukcesywnie zgodnie z zapotrzebowaniem. Abonament będzie płatny za aktywne karty, od momentu ich aktywacji</t>
  </si>
  <si>
    <t>OD 4 500,00 - 7 000,00 BRUTTO</t>
  </si>
  <si>
    <r>
      <t xml:space="preserve">PROSZĘ O WYPEŁNIENIE ZAZNACZONYCH NA ŻÓŁTO KOMÓREK W ARKUSZU </t>
    </r>
    <r>
      <rPr>
        <b/>
        <sz val="12"/>
        <color rgb="FFFF0000"/>
        <rFont val="Calibri"/>
        <family val="2"/>
        <charset val="238"/>
        <scheme val="minor"/>
      </rPr>
      <t xml:space="preserve">KARTY SIM </t>
    </r>
    <r>
      <rPr>
        <b/>
        <sz val="12"/>
        <rFont val="Calibri"/>
        <family val="2"/>
        <charset val="238"/>
        <scheme val="minor"/>
      </rPr>
      <t xml:space="preserve">ORAZ </t>
    </r>
    <r>
      <rPr>
        <b/>
        <sz val="12"/>
        <color rgb="FFFF0000"/>
        <rFont val="Calibri"/>
        <family val="2"/>
        <charset val="238"/>
        <scheme val="minor"/>
      </rPr>
      <t>APARATY TELEFONICZNE</t>
    </r>
  </si>
  <si>
    <t>PRPPOZYCJE MODELI APARATÓW TELEFONICZNYCH - MINIMUM 4</t>
  </si>
  <si>
    <t>OD 1 100,00 - 1 500,00 ZŁ BRUTTO</t>
  </si>
  <si>
    <t>1 KARTA (zgodnie z pkt 2 ppkt 2.2 rozdziału II OPZ)</t>
  </si>
  <si>
    <t>2 KARTY  (zgodnie z pkt 2 ppkt 2.5 rozdziału II OPZ)</t>
  </si>
  <si>
    <t>DOSTAWA APARATÓW TELEFONICZNYCH WRAZ Z AKCESORIAMI</t>
  </si>
  <si>
    <r>
      <t>STREFA 3:</t>
    </r>
    <r>
      <rPr>
        <sz val="8"/>
        <color theme="1"/>
        <rFont val="Arial"/>
        <family val="2"/>
        <charset val="238"/>
      </rPr>
      <t xml:space="preserve"> USA, Kanada, Izrael </t>
    </r>
  </si>
  <si>
    <t>LICZBA KART SIM DO SUKCESYWNEJ  AKTYWACJI W TRAKCIE OBOWIĄZYWANIA UMOWY *</t>
  </si>
  <si>
    <t>FORMULARZ CENOWY</t>
  </si>
  <si>
    <t>ŁĄCZNA CENA  NETTO</t>
  </si>
  <si>
    <t>ŁACZNA CENA BRUTTO</t>
  </si>
  <si>
    <t>ŁĄCZNA CENA BRRUTTO</t>
  </si>
  <si>
    <t>CENA OFERTY</t>
  </si>
  <si>
    <t>** Przy założeniu aktywacji wszystkich dostępnych kart SIM w umowie</t>
  </si>
  <si>
    <t xml:space="preserve">CENA NETTO* ZA 
1 MIN. POŁĄCZENIA </t>
  </si>
  <si>
    <t>CENA BRUTTO* ZA 1 WYSŁANY SMS</t>
  </si>
  <si>
    <t xml:space="preserve">CENA BRUTTO* ZA
 1 MIN. POŁĄCZENIA </t>
  </si>
  <si>
    <t>CENA NETTO* ZA 1 WYSŁANY MMS (100KB)</t>
  </si>
  <si>
    <t>CENA BRUTTO* ZA 1 WYSŁANY MMS (100KB)</t>
  </si>
  <si>
    <t>* Ceny należy podać z dokładnością do dwóch miejsc po przecinku</t>
  </si>
  <si>
    <t xml:space="preserve">** MAKSYMALNA WARTOŚĆ ZAMÓWIENIA LICZONA JAKO ILOCZYN ŚREDNIEJ CENY ZAPROPONOWANYCH MODELI I MAKSYMALNEJ LICZBY APARATÓW TELEFONICZNYCH </t>
  </si>
  <si>
    <t>NETTO</t>
  </si>
  <si>
    <t>BRUTTO</t>
  </si>
  <si>
    <t>CENA NETTO * ZA 1 WYSŁANY SMS</t>
  </si>
  <si>
    <t>MAKSYMALNA WYSOKOŚĆ WYNAGRODZENIA  PRZYSŁUGUJĄCEGO WYKONAWCY ZA WYKONANIE PRZEDMIOTU UMOWY W ZAMÓWIENIU PODSTAWOWYM W PLN</t>
  </si>
  <si>
    <t>MAKSYMALNA WYSOKOŚĆ WYNAGRODZENIA  PRZYSŁUGUJĄCEGO WYKONAWCY ZA WYKONANIE PRZEDMIOTU UMOWY W ZAMÓWIENIU OPCJONALNYMW PLN</t>
  </si>
  <si>
    <r>
      <t xml:space="preserve">CENA JEDNOSTKOWA ZA ABONAMENT
 NETTO W PLN
</t>
    </r>
    <r>
      <rPr>
        <sz val="8"/>
        <color rgb="FFC00000"/>
        <rFont val="Calibri"/>
        <family val="2"/>
        <charset val="238"/>
        <scheme val="minor"/>
      </rPr>
      <t>Ceny należy podać z dokładnością do dwóch miejsc po przecinku</t>
    </r>
  </si>
  <si>
    <t>CENA JEDNOSTKOWA  ZA  ABONAMENT 
BRUTTO W PLN</t>
  </si>
  <si>
    <r>
      <t xml:space="preserve">CENA JEDNOSTKOWA NETTO * 
W PLN
 </t>
    </r>
    <r>
      <rPr>
        <sz val="8"/>
        <color rgb="FFC00000"/>
        <rFont val="Calibri"/>
        <family val="2"/>
        <charset val="238"/>
        <scheme val="minor"/>
      </rPr>
      <t>Ceny należy podać 
z dokładnością do dwóch miejsc po przecinku</t>
    </r>
  </si>
  <si>
    <r>
      <t xml:space="preserve">CENA JEDNOSTKOWA BRUTTO*
W PLN
</t>
    </r>
    <r>
      <rPr>
        <sz val="8"/>
        <color theme="1"/>
        <rFont val="Calibri"/>
        <family val="2"/>
        <charset val="238"/>
        <scheme val="minor"/>
      </rPr>
      <t xml:space="preserve"> </t>
    </r>
    <r>
      <rPr>
        <sz val="8"/>
        <color rgb="FFC00000"/>
        <rFont val="Calibri"/>
        <family val="2"/>
        <charset val="238"/>
        <scheme val="minor"/>
      </rPr>
      <t>Ceny należy podać
 z dokładnością do dwóch miejsc po przecinku</t>
    </r>
  </si>
  <si>
    <r>
      <t xml:space="preserve">MAKSYMALNA WYSOKOŚĆ WYNAGRODZENIA PRZYSŁUGUJĄCEGO WYKONAWCY ZA SPRZEDAŻ WRAZ Z  DOSTAWĄ APARATÓW TELEFONICZNYCH WRAZ Z AKCESORIAMI W ZAMÓWIENIU </t>
    </r>
    <r>
      <rPr>
        <b/>
        <sz val="11"/>
        <color theme="1"/>
        <rFont val="Calibri"/>
        <family val="2"/>
        <charset val="238"/>
        <scheme val="minor"/>
      </rPr>
      <t>PODSTAWOWYM</t>
    </r>
    <r>
      <rPr>
        <sz val="11"/>
        <color theme="1"/>
        <rFont val="Calibri"/>
        <family val="2"/>
        <charset val="238"/>
        <scheme val="minor"/>
      </rPr>
      <t xml:space="preserve"> **
NETTO W PLN</t>
    </r>
  </si>
  <si>
    <r>
      <t xml:space="preserve">MAKSYMALNA WYSOKOŚĆ WYNAGRODZENIA PRZYSŁUGUJĄCEGO WYKONAWCY ZA SPRZEDAŻ WRAZ Z  DOSTAWĄ APARATÓW TELEFONICZNYCH WRAZ Z AKCESORIAMI W ZAMÓWIENIU </t>
    </r>
    <r>
      <rPr>
        <b/>
        <sz val="11"/>
        <color theme="1"/>
        <rFont val="Calibri"/>
        <family val="2"/>
        <charset val="238"/>
        <scheme val="minor"/>
      </rPr>
      <t>PODSTAWOWYM</t>
    </r>
    <r>
      <rPr>
        <sz val="11"/>
        <color theme="1"/>
        <rFont val="Calibri"/>
        <family val="2"/>
        <charset val="238"/>
        <scheme val="minor"/>
      </rPr>
      <t>**
BRUTTO W PLN</t>
    </r>
  </si>
  <si>
    <r>
      <t xml:space="preserve">MAKSYMALNA WYSOKOŚĆ WYNAGRODZENIA PRZYSŁUGUJĄCEGO WYKONAWCY ZA SPRZEDAŻ WRAZ Z  DOSTAWĄ APARATÓW TELEFONICZNYCH WRAZ Z AKCESORIAMI W ZAMÓWIENIU </t>
    </r>
    <r>
      <rPr>
        <b/>
        <sz val="11"/>
        <color theme="1"/>
        <rFont val="Calibri"/>
        <family val="2"/>
        <charset val="238"/>
        <scheme val="minor"/>
      </rPr>
      <t>OPCJONALYM</t>
    </r>
    <r>
      <rPr>
        <sz val="11"/>
        <color theme="1"/>
        <rFont val="Calibri"/>
        <family val="2"/>
        <charset val="238"/>
        <scheme val="minor"/>
      </rPr>
      <t>** 
BRUTTO  W PLN</t>
    </r>
  </si>
  <si>
    <r>
      <t xml:space="preserve">MAKSYMALNA WYSOKOŚĆ WYNAGRODZENIA PRZYSŁUGUJĄCEGO WYKONAWCY ZA SPRZEDAŻ WRAZ Z  DOSTAWĄ APARATÓW TELEFONICZNYCH WRAZ Z AKCESORIAMI W ZAMÓWIENIU </t>
    </r>
    <r>
      <rPr>
        <b/>
        <sz val="11"/>
        <color theme="1"/>
        <rFont val="Calibri"/>
        <family val="2"/>
        <charset val="238"/>
        <scheme val="minor"/>
      </rPr>
      <t>OPCJONALYM*</t>
    </r>
    <r>
      <rPr>
        <sz val="11"/>
        <color theme="1"/>
        <rFont val="Calibri"/>
        <family val="2"/>
        <charset val="238"/>
        <scheme val="minor"/>
      </rPr>
      <t>* 
NETTO W PLN</t>
    </r>
  </si>
  <si>
    <r>
      <t xml:space="preserve">MAKSYMALNA WYSOKOŚĆ WYNAGRODZENIA PRZYSŁUGUJĄCEGO WYKONAWCY ZA SPRZEDAŻ WRAZ Z  DOSTAWĄ APARATÓW TELEFONICZNYCH WRAZ Z AKCESORIAMI W ZAMÓWIENIU </t>
    </r>
    <r>
      <rPr>
        <b/>
        <sz val="11"/>
        <color rgb="FFC00000"/>
        <rFont val="Calibri"/>
        <family val="2"/>
        <charset val="238"/>
        <scheme val="minor"/>
      </rPr>
      <t>PODSTAWOWYM I</t>
    </r>
    <r>
      <rPr>
        <sz val="11"/>
        <color rgb="FFC00000"/>
        <rFont val="Calibri"/>
        <family val="2"/>
        <charset val="238"/>
        <scheme val="minor"/>
      </rPr>
      <t xml:space="preserve"> </t>
    </r>
    <r>
      <rPr>
        <b/>
        <sz val="11"/>
        <color rgb="FFC00000"/>
        <rFont val="Calibri"/>
        <family val="2"/>
        <charset val="238"/>
        <scheme val="minor"/>
      </rPr>
      <t>OPCJONALNYM</t>
    </r>
    <r>
      <rPr>
        <sz val="11"/>
        <color rgb="FFC00000"/>
        <rFont val="Calibri"/>
        <family val="2"/>
        <charset val="238"/>
        <scheme val="minor"/>
      </rPr>
      <t>**  NETTO W PLN</t>
    </r>
  </si>
  <si>
    <r>
      <t xml:space="preserve">MAKSYMALNA WYSOKOŚĆ WYNAGRODZENIA PRZYSŁUGUJĄCEGO WYKONAWCY ZA SPRZEDAŻ WRAZ Z  DOSTAWĄ APARATÓW TELEFONICZNYCH WRAZ Z AKCESORIAMI W ZAMÓWIENIU </t>
    </r>
    <r>
      <rPr>
        <b/>
        <sz val="11"/>
        <color rgb="FFC00000"/>
        <rFont val="Calibri"/>
        <family val="2"/>
        <charset val="238"/>
        <scheme val="minor"/>
      </rPr>
      <t>PODSTAWOWYM I OPCJONALNYM</t>
    </r>
    <r>
      <rPr>
        <sz val="11"/>
        <color rgb="FFC00000"/>
        <rFont val="Calibri"/>
        <family val="2"/>
        <charset val="238"/>
        <scheme val="minor"/>
      </rPr>
      <t>** BRUTTO W PLN</t>
    </r>
  </si>
  <si>
    <r>
      <t xml:space="preserve">MAKSYMALNA ŁĄCZNA CENA ZA ABONAMENT 
W OKRESIE TRWANIA UMOWY (36M)  
W ZAMÓWIENIU </t>
    </r>
    <r>
      <rPr>
        <b/>
        <sz val="10"/>
        <color rgb="FFC00000"/>
        <rFont val="Calibri"/>
        <family val="2"/>
        <charset val="238"/>
        <scheme val="minor"/>
      </rPr>
      <t>PODSTAWOWYM I OPCJONALNYM</t>
    </r>
    <r>
      <rPr>
        <sz val="10"/>
        <color rgb="FFC00000"/>
        <rFont val="Calibri"/>
        <family val="2"/>
        <charset val="238"/>
        <scheme val="minor"/>
      </rPr>
      <t xml:space="preserve"> BRUTTOW PLN</t>
    </r>
  </si>
  <si>
    <r>
      <t xml:space="preserve">MAKSYMALNA ŁĄCZNA CENA ZA ABONAMENT   
W OKRESIE TRWANIA UMOWY (36M) 
W ZAMÓWIENIU </t>
    </r>
    <r>
      <rPr>
        <b/>
        <sz val="10"/>
        <color rgb="FFC00000"/>
        <rFont val="Calibri"/>
        <family val="2"/>
        <charset val="238"/>
        <scheme val="minor"/>
      </rPr>
      <t>PODSTAWOWYM I OPCJONALNYM</t>
    </r>
    <r>
      <rPr>
        <sz val="10"/>
        <color rgb="FFC00000"/>
        <rFont val="Calibri"/>
        <family val="2"/>
        <charset val="238"/>
        <scheme val="minor"/>
      </rPr>
      <t xml:space="preserve"> NETTO  W PLN</t>
    </r>
  </si>
  <si>
    <t>MAKSYMALNA MIESIĘCZNA CENA ZA ABONAMENT  OD MOMENTU PODPISANIA UMOWY 
NETTO W PLN**</t>
  </si>
  <si>
    <t>MAKSYMALNA MIESIĘCZNA CENA ZA ABONAMENT  
OD MOMENTU PODPISANIA UMOWY 
BRUTTO W PLN**</t>
  </si>
  <si>
    <t>MAKSYMALNA MIESIĘCZNA CENA ZA ABONAMENT  
 OD 01.11.2021 
NETTO W PLN</t>
  </si>
  <si>
    <t>MAKSYMALNA MIESIĘCZNA CENA ZA ABONAMENT 
 OD 01.11.2021 
BRUTTOW PLN</t>
  </si>
  <si>
    <r>
      <t xml:space="preserve">MAKSYMALNA
 MIESIĘCZNA CENA ZA ABONAMENT  W ZAMÓWIENIU </t>
    </r>
    <r>
      <rPr>
        <b/>
        <sz val="10"/>
        <color theme="1"/>
        <rFont val="Calibri"/>
        <family val="2"/>
        <charset val="238"/>
        <scheme val="minor"/>
      </rPr>
      <t>OPCYJONALNYM</t>
    </r>
    <r>
      <rPr>
        <sz val="10"/>
        <color theme="1"/>
        <rFont val="Calibri"/>
        <family val="2"/>
        <charset val="238"/>
        <scheme val="minor"/>
      </rPr>
      <t>**
NETTO W PLN</t>
    </r>
  </si>
  <si>
    <r>
      <t xml:space="preserve">MAKSYMALNA
 MIESIĘCZNA CENA ZA ABONAMENT   ZAMÓWIENIU </t>
    </r>
    <r>
      <rPr>
        <b/>
        <sz val="10"/>
        <color theme="1"/>
        <rFont val="Calibri"/>
        <family val="2"/>
        <charset val="238"/>
        <scheme val="minor"/>
      </rPr>
      <t>OPCYJONALNYM</t>
    </r>
    <r>
      <rPr>
        <sz val="10"/>
        <color theme="1"/>
        <rFont val="Calibri"/>
        <family val="2"/>
        <charset val="238"/>
        <scheme val="minor"/>
      </rPr>
      <t>**
BRUTTO W PLN</t>
    </r>
  </si>
  <si>
    <r>
      <t xml:space="preserve">MAKSYMALNA CENA ZA ABONAMENT   
W OKRESIE TRWANIA UMOWY (36M)
W ZAMÓWIENIU </t>
    </r>
    <r>
      <rPr>
        <b/>
        <sz val="10"/>
        <color theme="1"/>
        <rFont val="Calibri"/>
        <family val="2"/>
        <charset val="238"/>
        <scheme val="minor"/>
      </rPr>
      <t>PODSTAWOWYM</t>
    </r>
    <r>
      <rPr>
        <sz val="10"/>
        <color theme="1"/>
        <rFont val="Calibri"/>
        <family val="2"/>
        <charset val="238"/>
        <scheme val="minor"/>
      </rPr>
      <t xml:space="preserve"> 
NETTO  W PLN</t>
    </r>
  </si>
  <si>
    <r>
      <t xml:space="preserve">MAKSYMALNA CENA ZA ABONAMENT  
W OKRESIE TRWANIA UMOWY (36M) 
W ZAMÓWIENIU </t>
    </r>
    <r>
      <rPr>
        <b/>
        <sz val="10"/>
        <rFont val="Calibri"/>
        <family val="2"/>
        <charset val="238"/>
        <scheme val="minor"/>
      </rPr>
      <t>PODSTAWOWYM</t>
    </r>
    <r>
      <rPr>
        <sz val="10"/>
        <rFont val="Calibri"/>
        <family val="2"/>
        <charset val="238"/>
        <scheme val="minor"/>
      </rPr>
      <t xml:space="preserve"> 
BRUTTO  W PLN</t>
    </r>
  </si>
  <si>
    <r>
      <t xml:space="preserve">MAKSYMALNA CENA ZA ABONAMENT 
W OKRESIE TRWANIA UMOWY (36M) 
W ZAMÓWIENIU </t>
    </r>
    <r>
      <rPr>
        <b/>
        <sz val="10"/>
        <rFont val="Calibri"/>
        <family val="2"/>
        <charset val="238"/>
        <scheme val="minor"/>
      </rPr>
      <t>OPCJONALNYM</t>
    </r>
    <r>
      <rPr>
        <sz val="10"/>
        <rFont val="Calibri"/>
        <family val="2"/>
        <charset val="238"/>
        <scheme val="minor"/>
      </rPr>
      <t xml:space="preserve"> NETTO   W PLN</t>
    </r>
  </si>
  <si>
    <r>
      <t xml:space="preserve">MAKSYMALNA CENA ZA ABONAMENT   
W OKRESIE TRWANIA UMOWY (36M)
W ZAMÓWIENIU </t>
    </r>
    <r>
      <rPr>
        <b/>
        <sz val="10"/>
        <rFont val="Calibri"/>
        <family val="2"/>
        <charset val="238"/>
        <scheme val="minor"/>
      </rPr>
      <t xml:space="preserve">OPCJONALNYM </t>
    </r>
    <r>
      <rPr>
        <sz val="10"/>
        <rFont val="Calibri"/>
        <family val="2"/>
        <charset val="238"/>
        <scheme val="minor"/>
      </rPr>
      <t xml:space="preserve">
BRUTTO W PLN</t>
    </r>
  </si>
  <si>
    <t>66 KART (zgodnie z pkt 2 ppkt 2.3 rozdziału II OPZ)</t>
  </si>
  <si>
    <t>33 KARTY (zgodnie z pkt 2 ppkt 2.4 rozdziału II OPZ)</t>
  </si>
  <si>
    <t>1 KARTA  (zgodnie z pkt 2 ppkt 2.1 rozdziału II OPZ)</t>
  </si>
  <si>
    <t>* MAKSYMALNA ŁĄCZNA CENA ZA ABONAMENT   W OKRESIE TRWANIA UMOWY (36M) W ZAMÓWIENIU PODSTAWOWYM I OPCJONALNYM) + MAKSYMALNA WYSOKOŚĆ WYNAGRODZENIA PRZYSŁUGUJĄCEGO WYKONAWCY ZA SPRZEDAŻ WRAZ Z  DOSTAWĄ APARATÓW TELEFONICZNYCH WRAZ Z AKCESORIAMI W ZAMÓWIENIU PODSTAWOWYM I OPCJONALNYM</t>
  </si>
  <si>
    <t xml:space="preserve">***MAKSYMALNA WYSOKOŚĆ WYNAGRODZENIA PRZYSŁUGUJĄCEGO WYKONAWCY ZA SPRZEDAŻ WRAZ Z  DOSTAWĄ APARATÓW TELEFONICZNYCH WRAZ Z AKCESORIAMI W ZAMÓWIENIU PODSTAWOWYM I OPCJONALNYM + MAKSYMALNA WYSOKOŚĆ WYNAGRODZENIA PRZYSŁUGUJĄCEGO WYKONAWCY ZA SPRZEDAŻ WRAZ Z  DOSTAWĄ APARATÓW TELEFONICZNYCH WRAZ Z AKCESORIAMI W ZAMÓWIENIU PODSTAWOWYM I OPCJONALNYM) + 15%  REZERWA </t>
  </si>
  <si>
    <t xml:space="preserve"> WYNAGRODZENIE PRZYSŁUGUJĄCE WYKONAWCY ZA WYKONANIE PRZEDMIOTU UMOWY*
</t>
  </si>
  <si>
    <t>15 %  REZERWA **</t>
  </si>
  <si>
    <t xml:space="preserve">** 15 % REZERWA -WYLICZONA WYSOKOŚĆ WYNAGRODZENIA ZOSTANIE PRZEZNACZONA NA ZAKUP DODATKOWYCH APARATÓW TELEFONICZNYCH WRAZ Z AKESORIAMI ORAZ ZAKUP USŁUG ROZLICZANYCH WEDŁUG CENNIKA ŚWIADCZENIA USŁUG TELEKOMUNIKACYJNYCH </t>
  </si>
  <si>
    <t>* CENA JEDNOSTKOWA WEDŁUG CENNIKA DLA KLIENTA BIZNESOWEGO MUSI MIEŚCIĆ SIĘ W PODANYCH PRZEDZIAŁACH CENOWYCH</t>
  </si>
  <si>
    <t>Załącznik nr 1 do Formularza Oferty</t>
  </si>
  <si>
    <r>
      <t>CENA OFERTY</t>
    </r>
    <r>
      <rPr>
        <sz val="11"/>
        <color theme="1"/>
        <rFont val="Calibri"/>
        <family val="2"/>
        <charset val="238"/>
        <scheme val="minor"/>
      </rPr>
      <t xml:space="preserve"> (suma pozycji 1 i 2)</t>
    </r>
  </si>
  <si>
    <t>MAKSYMALNA WYSOKOŚĆ WYNAGRODZENIA PRZYSŁUGUJĄCEGO WYKONAWCY ZA WYKONANIE PRZEDMIOTU UMOWY W PLN ***</t>
  </si>
  <si>
    <t>UWAGA! PROSZĘ NIE UZUPEŁNIAĆ ŁĄCZNEJ WARTOŚCI OFERTY. FORMULARZ ZACIĄGA DANE Z ARKUSZA KARTY SIM ORAZ APARATY TELEFONICZNE</t>
  </si>
  <si>
    <r>
      <t xml:space="preserve">MAKSYMALNA LICZBA APARATÓW TELEFONICZNYCH </t>
    </r>
    <r>
      <rPr>
        <sz val="11"/>
        <color theme="1"/>
        <rFont val="Calibri"/>
        <family val="2"/>
        <charset val="238"/>
        <scheme val="minor"/>
      </rPr>
      <t>WRAZ Z AKCESORIAMI W ZAMÓWIENIU PODSTAWOWYM</t>
    </r>
  </si>
  <si>
    <r>
      <t xml:space="preserve">MAKSMALNA LICZBA APARATÓW TELEFONICZNYCH </t>
    </r>
    <r>
      <rPr>
        <sz val="11"/>
        <color theme="1"/>
        <rFont val="Calibri"/>
        <family val="2"/>
        <charset val="238"/>
        <scheme val="minor"/>
      </rPr>
      <t>WRAZ Z AKCESORIAMI W ZAMÓWIENIU OPCJONALNYM</t>
    </r>
  </si>
  <si>
    <r>
      <t>na</t>
    </r>
    <r>
      <rPr>
        <b/>
        <i/>
        <sz val="11"/>
        <color theme="1"/>
        <rFont val="Calibri"/>
        <family val="2"/>
        <charset val="238"/>
        <scheme val="minor"/>
      </rPr>
      <t xml:space="preserve"> "Świadczenie usług telefonii komórkowej wraz z dostępem do Internetu oraz dostawą kart SIM w ramach abonamentu oraz dostawą aparatów telefonicznych na rzecz Agencji Badań Medycznych" </t>
    </r>
  </si>
  <si>
    <r>
      <t>na "</t>
    </r>
    <r>
      <rPr>
        <b/>
        <i/>
        <sz val="11"/>
        <color rgb="FF000000"/>
        <rFont val="Calibri"/>
        <family val="2"/>
        <charset val="238"/>
        <scheme val="minor"/>
      </rPr>
      <t>Świadczenie usług telefonii komórkowej wraz z dostępem do Internetu oraz dostawą kart SIM w ramach abonamentu oraz dostawą aparatów telefonicznych na rzecz Agencji Badań Medycznych"</t>
    </r>
  </si>
  <si>
    <r>
      <t xml:space="preserve">na </t>
    </r>
    <r>
      <rPr>
        <b/>
        <sz val="11"/>
        <color theme="1"/>
        <rFont val="Calibri"/>
        <family val="2"/>
        <charset val="238"/>
        <scheme val="minor"/>
      </rPr>
      <t>"</t>
    </r>
    <r>
      <rPr>
        <b/>
        <i/>
        <sz val="11"/>
        <color theme="1"/>
        <rFont val="Calibri"/>
        <family val="2"/>
        <charset val="238"/>
        <scheme val="minor"/>
      </rPr>
      <t>Świadczenie usług telefonii komórkowej wraz z dostępem do Internetu oraz dostawą kart SIM w ramach abonamentu oraz/lub dostawą aparatów telefonicznych na rzecz Agencji Badań Medycznych"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</si>
</sst>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z_ł_-;\-* #,##0.00\ _z_ł_-;_-* &quot;-&quot;??\ _z_ł_-;_-@_-"/>
  </numFmts>
  <fonts count="33"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8"/>
      <color rgb="FF000000"/>
      <name val="Arial"/>
      <family val="2"/>
      <charset val="238"/>
    </font>
    <font>
      <sz val="8"/>
      <color theme="1"/>
      <name val="Arial"/>
      <family val="2"/>
      <charset val="238"/>
    </font>
    <font>
      <b/>
      <sz val="8"/>
      <color theme="1"/>
      <name val="Arial"/>
      <family val="2"/>
      <charset val="238"/>
    </font>
    <font>
      <sz val="9"/>
      <color theme="1"/>
      <name val="Arial"/>
      <family val="2"/>
      <charset val="238"/>
    </font>
    <font>
      <strike/>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6"/>
      <color theme="1"/>
      <name val="Calibri"/>
      <family val="2"/>
      <charset val="238"/>
      <scheme val="minor"/>
    </font>
    <font>
      <sz val="16"/>
      <color theme="1"/>
      <name val="Calibri"/>
      <family val="2"/>
      <charset val="238"/>
      <scheme val="minor"/>
    </font>
    <font>
      <b/>
      <sz val="12"/>
      <name val="Calibri"/>
      <family val="2"/>
      <charset val="238"/>
      <scheme val="minor"/>
    </font>
    <font>
      <b/>
      <sz val="12"/>
      <color rgb="FFFF0000"/>
      <name val="Calibri"/>
      <family val="2"/>
      <charset val="238"/>
      <scheme val="minor"/>
    </font>
    <font>
      <b/>
      <sz val="12"/>
      <color theme="0"/>
      <name val="Calibri"/>
      <family val="2"/>
      <charset val="238"/>
      <scheme val="minor"/>
    </font>
    <font>
      <sz val="11"/>
      <name val="Calibri"/>
      <family val="2"/>
      <charset val="238"/>
      <scheme val="minor"/>
    </font>
    <font>
      <sz val="11"/>
      <color rgb="FFC00000"/>
      <name val="Calibri"/>
      <family val="2"/>
      <charset val="238"/>
      <scheme val="minor"/>
    </font>
    <font>
      <sz val="10"/>
      <name val="Calibri"/>
      <family val="2"/>
      <charset val="238"/>
      <scheme val="minor"/>
    </font>
    <font>
      <i/>
      <sz val="12"/>
      <color theme="1"/>
      <name val="Times New Roman"/>
      <family val="1"/>
      <charset val="238"/>
    </font>
    <font>
      <i/>
      <sz val="11"/>
      <color theme="1"/>
      <name val="Calibri"/>
      <family val="2"/>
      <charset val="238"/>
      <scheme val="minor"/>
    </font>
    <font>
      <b/>
      <i/>
      <sz val="11"/>
      <color theme="1"/>
      <name val="Calibri"/>
      <family val="2"/>
      <charset val="238"/>
      <scheme val="minor"/>
    </font>
    <font>
      <b/>
      <sz val="10"/>
      <color theme="1"/>
      <name val="Calibri"/>
      <family val="2"/>
      <charset val="238"/>
      <scheme val="minor"/>
    </font>
    <font>
      <b/>
      <sz val="10"/>
      <name val="Calibri"/>
      <family val="2"/>
      <charset val="238"/>
      <scheme val="minor"/>
    </font>
    <font>
      <sz val="11"/>
      <color rgb="FF000000"/>
      <name val="Calibri"/>
      <family val="2"/>
      <charset val="238"/>
      <scheme val="minor"/>
    </font>
    <font>
      <b/>
      <i/>
      <sz val="11"/>
      <color rgb="FF000000"/>
      <name val="Calibri"/>
      <family val="2"/>
      <charset val="238"/>
      <scheme val="minor"/>
    </font>
    <font>
      <b/>
      <sz val="12"/>
      <color rgb="FFC00000"/>
      <name val="Calibri"/>
      <family val="2"/>
      <charset val="238"/>
      <scheme val="minor"/>
    </font>
    <font>
      <b/>
      <sz val="8"/>
      <color rgb="FFC00000"/>
      <name val="Arial"/>
      <family val="2"/>
      <charset val="238"/>
    </font>
    <font>
      <b/>
      <sz val="11"/>
      <color rgb="FFC00000"/>
      <name val="Calibri"/>
      <family val="2"/>
      <charset val="238"/>
      <scheme val="minor"/>
    </font>
    <font>
      <sz val="8"/>
      <color rgb="FFC00000"/>
      <name val="Calibri"/>
      <family val="2"/>
      <charset val="238"/>
      <scheme val="minor"/>
    </font>
    <font>
      <sz val="9"/>
      <color theme="1"/>
      <name val="Calibri"/>
      <family val="2"/>
      <charset val="238"/>
    </font>
    <font>
      <sz val="10"/>
      <color rgb="FFC00000"/>
      <name val="Calibri"/>
      <family val="2"/>
      <charset val="238"/>
      <scheme val="minor"/>
    </font>
    <font>
      <b/>
      <sz val="10"/>
      <color rgb="FFC00000"/>
      <name val="Calibri"/>
      <family val="2"/>
      <charset val="238"/>
      <scheme val="minor"/>
    </font>
  </fonts>
  <fills count="7">
    <fill>
      <patternFill patternType="none"/>
    </fill>
    <fill>
      <patternFill patternType="gray125"/>
    </fill>
    <fill>
      <patternFill patternType="solid">
        <fgColor rgb="FFC00000"/>
        <bgColor indexed="64"/>
      </patternFill>
    </fill>
    <fill>
      <patternFill patternType="solid">
        <fgColor rgb="FFE7E6E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18">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0" fillId="0" borderId="0" xfId="0" applyAlignment="1">
      <alignment wrapText="1"/>
    </xf>
    <xf numFmtId="0" fontId="0" fillId="0" borderId="1" xfId="0" applyBorder="1" applyAlignment="1">
      <alignment horizontal="center" vertical="center" wrapText="1"/>
    </xf>
    <xf numFmtId="0" fontId="8" fillId="0" borderId="2"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43" fontId="0" fillId="0" borderId="1" xfId="1" applyFont="1" applyBorder="1" applyAlignment="1">
      <alignment vertical="center" wrapText="1"/>
    </xf>
    <xf numFmtId="43" fontId="0" fillId="0" borderId="1" xfId="1" applyFont="1" applyBorder="1" applyAlignment="1">
      <alignment horizontal="center" vertical="center" wrapText="1"/>
    </xf>
    <xf numFmtId="0" fontId="0" fillId="0" borderId="0" xfId="0" applyFont="1"/>
    <xf numFmtId="0" fontId="9" fillId="0" borderId="0" xfId="0" applyFont="1"/>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43" fontId="0" fillId="0" borderId="1" xfId="1" applyFont="1" applyBorder="1" applyAlignment="1">
      <alignment horizontal="center" vertical="center"/>
    </xf>
    <xf numFmtId="43" fontId="8" fillId="0" borderId="2" xfId="1" applyFont="1" applyBorder="1" applyAlignment="1">
      <alignment horizontal="center" vertical="center" wrapText="1"/>
    </xf>
    <xf numFmtId="0" fontId="10" fillId="3" borderId="1" xfId="0" applyFont="1" applyFill="1" applyBorder="1" applyAlignment="1">
      <alignment horizontal="center" vertical="center" wrapText="1"/>
    </xf>
    <xf numFmtId="0" fontId="5" fillId="0" borderId="9" xfId="0" applyFont="1" applyBorder="1" applyAlignment="1">
      <alignment vertical="center"/>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43" fontId="3" fillId="6" borderId="1" xfId="1" applyFont="1" applyFill="1" applyBorder="1" applyAlignment="1">
      <alignment vertical="center" wrapText="1"/>
    </xf>
    <xf numFmtId="0" fontId="0" fillId="6" borderId="1" xfId="0" applyFill="1" applyBorder="1" applyAlignment="1">
      <alignment horizontal="center" vertical="center"/>
    </xf>
    <xf numFmtId="43" fontId="1" fillId="0" borderId="1" xfId="1" applyFont="1" applyBorder="1" applyAlignment="1">
      <alignment horizontal="center" vertical="center"/>
    </xf>
    <xf numFmtId="0" fontId="0" fillId="5" borderId="1" xfId="0" applyFont="1" applyFill="1" applyBorder="1" applyAlignment="1">
      <alignment horizontal="center" vertical="center" wrapText="1"/>
    </xf>
    <xf numFmtId="43" fontId="2" fillId="2" borderId="1" xfId="0" applyNumberFormat="1" applyFont="1" applyFill="1" applyBorder="1"/>
    <xf numFmtId="43" fontId="0" fillId="0" borderId="0" xfId="0" applyNumberFormat="1" applyFont="1"/>
    <xf numFmtId="43" fontId="0" fillId="5" borderId="1" xfId="1" applyFont="1" applyFill="1" applyBorder="1" applyAlignment="1">
      <alignment horizontal="center" vertical="center" wrapText="1"/>
    </xf>
    <xf numFmtId="43" fontId="0" fillId="5" borderId="1" xfId="1" applyFont="1" applyFill="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1" xfId="0" applyBorder="1" applyAlignment="1">
      <alignment horizontal="center" vertical="center" wrapText="1"/>
    </xf>
    <xf numFmtId="0" fontId="0" fillId="0" borderId="0" xfId="0" applyBorder="1"/>
    <xf numFmtId="0" fontId="0" fillId="5" borderId="1" xfId="0" applyFill="1" applyBorder="1" applyAlignment="1">
      <alignment horizontal="center" vertical="center" wrapText="1"/>
    </xf>
    <xf numFmtId="0" fontId="8" fillId="5" borderId="2" xfId="0" applyFont="1" applyFill="1" applyBorder="1" applyAlignment="1">
      <alignment horizontal="center" vertical="center" wrapText="1"/>
    </xf>
    <xf numFmtId="0" fontId="12" fillId="0" borderId="0" xfId="0" applyFont="1" applyAlignment="1">
      <alignment horizontal="center"/>
    </xf>
    <xf numFmtId="0" fontId="18"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19" fillId="0" borderId="0" xfId="0" applyFont="1" applyAlignment="1">
      <alignment horizontal="center"/>
    </xf>
    <xf numFmtId="0" fontId="0" fillId="0" borderId="0" xfId="0" applyAlignment="1"/>
    <xf numFmtId="0" fontId="0" fillId="0" borderId="0" xfId="0" applyFont="1" applyAlignment="1">
      <alignment horizontal="left" vertical="center"/>
    </xf>
    <xf numFmtId="43" fontId="0" fillId="5" borderId="1" xfId="0" applyNumberFormat="1" applyFill="1" applyBorder="1" applyAlignment="1">
      <alignment vertical="center"/>
    </xf>
    <xf numFmtId="0" fontId="6" fillId="0" borderId="0" xfId="0" applyFont="1" applyBorder="1" applyAlignment="1">
      <alignment horizontal="left" vertical="center" wrapText="1"/>
    </xf>
    <xf numFmtId="0" fontId="0" fillId="3" borderId="4" xfId="0" applyFill="1" applyBorder="1" applyAlignment="1">
      <alignment horizontal="center" vertical="center" wrapText="1"/>
    </xf>
    <xf numFmtId="43" fontId="0" fillId="5" borderId="1" xfId="1" applyFont="1" applyFill="1" applyBorder="1" applyAlignment="1">
      <alignment vertical="center"/>
    </xf>
    <xf numFmtId="43" fontId="2" fillId="2" borderId="6" xfId="0" applyNumberFormat="1" applyFont="1" applyFill="1" applyBorder="1"/>
    <xf numFmtId="0" fontId="0" fillId="5" borderId="1" xfId="0" applyFont="1" applyFill="1" applyBorder="1" applyAlignment="1">
      <alignment horizontal="center" wrapText="1"/>
    </xf>
    <xf numFmtId="0" fontId="27" fillId="0" borderId="0" xfId="0" applyFont="1" applyAlignment="1">
      <alignment vertical="center"/>
    </xf>
    <xf numFmtId="0" fontId="28" fillId="0" borderId="0" xfId="0" applyFont="1"/>
    <xf numFmtId="43" fontId="0" fillId="5" borderId="1"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43" fontId="2" fillId="2" borderId="1" xfId="1" applyFont="1" applyFill="1" applyBorder="1" applyAlignment="1">
      <alignment vertical="center" wrapText="1"/>
    </xf>
    <xf numFmtId="43" fontId="0" fillId="4" borderId="1" xfId="1"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protection locked="0"/>
    </xf>
    <xf numFmtId="43" fontId="0" fillId="4" borderId="1" xfId="1" applyFont="1" applyFill="1" applyBorder="1" applyAlignment="1" applyProtection="1">
      <alignment horizontal="center"/>
      <protection locked="0"/>
    </xf>
    <xf numFmtId="0" fontId="9" fillId="0" borderId="12" xfId="0" applyFont="1" applyBorder="1" applyAlignment="1"/>
    <xf numFmtId="0" fontId="27" fillId="0" borderId="0" xfId="0" applyFont="1" applyAlignment="1">
      <alignment horizontal="center" vertical="center"/>
    </xf>
    <xf numFmtId="0" fontId="24" fillId="0" borderId="0" xfId="0" applyFont="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3" fillId="4" borderId="1" xfId="0" applyFont="1" applyFill="1" applyBorder="1" applyAlignment="1">
      <alignment horizontal="left" vertical="center"/>
    </xf>
    <xf numFmtId="0" fontId="15" fillId="2" borderId="11"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0" fillId="3" borderId="1"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9" fillId="0" borderId="0" xfId="0" applyFont="1" applyAlignment="1">
      <alignment horizontal="right"/>
    </xf>
    <xf numFmtId="0" fontId="11" fillId="0" borderId="0" xfId="0" applyFont="1" applyAlignment="1">
      <alignment horizontal="center"/>
    </xf>
    <xf numFmtId="0" fontId="0" fillId="6" borderId="3" xfId="0" applyFont="1" applyFill="1" applyBorder="1" applyAlignment="1">
      <alignment horizontal="right" vertical="center" wrapText="1"/>
    </xf>
    <xf numFmtId="0" fontId="0" fillId="6" borderId="4" xfId="0" applyFont="1" applyFill="1" applyBorder="1" applyAlignment="1">
      <alignment horizontal="right" vertical="center" wrapText="1"/>
    </xf>
    <xf numFmtId="0" fontId="0" fillId="6" borderId="5" xfId="0" applyFont="1" applyFill="1" applyBorder="1" applyAlignment="1">
      <alignment horizontal="right" vertical="center" wrapText="1"/>
    </xf>
    <xf numFmtId="0" fontId="9" fillId="0" borderId="0" xfId="0" applyFont="1" applyAlignment="1">
      <alignment horizontal="left"/>
    </xf>
    <xf numFmtId="0" fontId="0" fillId="0" borderId="0" xfId="0" applyFont="1" applyAlignment="1">
      <alignment horizontal="center" vertical="center"/>
    </xf>
    <xf numFmtId="43" fontId="0" fillId="0" borderId="6" xfId="0" applyNumberFormat="1"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0" fillId="0" borderId="6" xfId="0" applyFont="1" applyBorder="1" applyAlignment="1">
      <alignment horizontal="center" vertical="center"/>
    </xf>
    <xf numFmtId="0" fontId="0" fillId="6" borderId="3" xfId="0" applyFont="1" applyFill="1" applyBorder="1" applyAlignment="1">
      <alignment horizontal="right" vertical="center"/>
    </xf>
    <xf numFmtId="0" fontId="0" fillId="6" borderId="4" xfId="0" applyFont="1" applyFill="1" applyBorder="1" applyAlignment="1">
      <alignment horizontal="right" vertical="center"/>
    </xf>
    <xf numFmtId="0" fontId="0" fillId="6" borderId="5" xfId="0" applyFont="1" applyFill="1" applyBorder="1" applyAlignment="1">
      <alignment horizontal="right" vertical="center"/>
    </xf>
    <xf numFmtId="0" fontId="0" fillId="6" borderId="6"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8" xfId="0" applyFont="1" applyFill="1" applyBorder="1" applyAlignment="1">
      <alignment horizontal="center" vertical="center"/>
    </xf>
    <xf numFmtId="43" fontId="0" fillId="0" borderId="6" xfId="1" applyFont="1" applyBorder="1" applyAlignment="1">
      <alignment horizontal="center" vertical="center"/>
    </xf>
    <xf numFmtId="43" fontId="0" fillId="0" borderId="7" xfId="1" applyFont="1" applyBorder="1" applyAlignment="1">
      <alignment horizontal="center" vertical="center"/>
    </xf>
    <xf numFmtId="43" fontId="0" fillId="0" borderId="8" xfId="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0" fillId="0" borderId="0" xfId="0" applyFont="1" applyBorder="1" applyAlignment="1">
      <alignment vertical="center" wrapText="1"/>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30" fillId="0" borderId="0" xfId="0" applyFont="1" applyBorder="1" applyAlignment="1">
      <alignment horizontal="left" vertical="center" wrapText="1"/>
    </xf>
    <xf numFmtId="0" fontId="3" fillId="6" borderId="1" xfId="0" applyFont="1" applyFill="1" applyBorder="1" applyAlignment="1">
      <alignment horizontal="right"/>
    </xf>
    <xf numFmtId="0" fontId="20" fillId="0" borderId="0" xfId="0" applyFont="1" applyAlignment="1">
      <alignment horizontal="right"/>
    </xf>
    <xf numFmtId="0" fontId="0" fillId="0" borderId="0" xfId="0" applyFont="1" applyAlignment="1">
      <alignment horizontal="left" vertical="center"/>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43" fontId="26" fillId="4" borderId="3" xfId="1" applyFont="1" applyFill="1" applyBorder="1" applyAlignment="1">
      <alignment horizontal="center" vertical="center"/>
    </xf>
    <xf numFmtId="43" fontId="26" fillId="4" borderId="4" xfId="1" applyFont="1" applyFill="1" applyBorder="1" applyAlignment="1">
      <alignment horizontal="center" vertical="center"/>
    </xf>
    <xf numFmtId="43" fontId="26" fillId="4" borderId="5" xfId="1" applyFont="1" applyFill="1" applyBorder="1" applyAlignment="1">
      <alignment horizontal="center" vertical="center"/>
    </xf>
  </cellXfs>
  <cellStyles count="3">
    <cellStyle name="Dziesiętny" xfId="1" builtinId="3"/>
    <cellStyle name="Dziesiętny 2" xfId="2" xr:uid="{00000000-0005-0000-0000-000001000000}"/>
    <cellStyle name="Normalny"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1"/>
  <sheetViews>
    <sheetView tabSelected="1" topLeftCell="A4" zoomScale="70" zoomScaleNormal="70" workbookViewId="0">
      <selection activeCell="J11" sqref="J11"/>
    </sheetView>
  </sheetViews>
  <sheetFormatPr defaultRowHeight="15" x14ac:dyDescent="0.25"/>
  <cols>
    <col min="1" max="1" width="4" customWidth="1"/>
    <col min="2" max="2" width="4.7109375" customWidth="1"/>
    <col min="3" max="3" width="27.42578125" customWidth="1"/>
    <col min="4" max="4" width="11.42578125" customWidth="1"/>
    <col min="5" max="5" width="9.85546875" bestFit="1" customWidth="1"/>
    <col min="6" max="6" width="16.42578125" customWidth="1"/>
    <col min="7" max="7" width="15.140625" customWidth="1"/>
    <col min="8" max="8" width="17.42578125" customWidth="1"/>
    <col min="9" max="9" width="14.5703125" bestFit="1" customWidth="1"/>
    <col min="10" max="10" width="15.5703125" customWidth="1"/>
    <col min="11" max="11" width="14.140625" customWidth="1"/>
    <col min="12" max="12" width="14.7109375" customWidth="1"/>
    <col min="13" max="13" width="14.85546875" customWidth="1"/>
    <col min="14" max="14" width="13.28515625" bestFit="1" customWidth="1"/>
    <col min="15" max="15" width="16" customWidth="1"/>
    <col min="16" max="16" width="15.5703125" customWidth="1"/>
    <col min="17" max="17" width="17.7109375" customWidth="1"/>
    <col min="18" max="18" width="17.28515625" customWidth="1"/>
    <col min="19" max="19" width="14.7109375" customWidth="1"/>
    <col min="20" max="20" width="15.7109375" customWidth="1"/>
    <col min="21" max="21" width="15.28515625" customWidth="1"/>
    <col min="22" max="22" width="14.7109375" customWidth="1"/>
  </cols>
  <sheetData>
    <row r="1" spans="1:22" ht="15" customHeight="1" x14ac:dyDescent="0.25">
      <c r="B1" s="45"/>
      <c r="C1" s="45"/>
      <c r="D1" s="45"/>
      <c r="E1" s="45"/>
      <c r="F1" s="45"/>
      <c r="G1" s="45"/>
      <c r="H1" s="45"/>
      <c r="I1" s="45"/>
      <c r="J1" s="45"/>
      <c r="K1" s="45"/>
      <c r="L1" s="45"/>
      <c r="P1" s="44"/>
      <c r="T1" s="80" t="s">
        <v>85</v>
      </c>
      <c r="U1" s="80"/>
      <c r="V1" s="80"/>
    </row>
    <row r="3" spans="1:22" ht="21" x14ac:dyDescent="0.35">
      <c r="B3" s="81" t="s">
        <v>36</v>
      </c>
      <c r="C3" s="81"/>
      <c r="D3" s="81"/>
      <c r="E3" s="81"/>
      <c r="F3" s="81"/>
      <c r="G3" s="81"/>
      <c r="H3" s="81"/>
      <c r="I3" s="81"/>
      <c r="J3" s="81"/>
      <c r="K3" s="81"/>
      <c r="L3" s="81"/>
      <c r="M3" s="81"/>
      <c r="N3" s="81"/>
      <c r="O3" s="81"/>
      <c r="P3" s="81"/>
      <c r="Q3" s="81"/>
      <c r="R3" s="81"/>
      <c r="S3" s="81"/>
      <c r="T3" s="81"/>
      <c r="U3" s="81"/>
      <c r="V3" s="81"/>
    </row>
    <row r="4" spans="1:22" ht="21" x14ac:dyDescent="0.35">
      <c r="B4" s="33"/>
      <c r="C4" s="34"/>
      <c r="D4" s="34"/>
      <c r="E4" s="34"/>
      <c r="F4" s="34"/>
      <c r="G4" s="34"/>
      <c r="H4" s="34"/>
      <c r="I4" s="34"/>
      <c r="J4" s="34"/>
      <c r="K4" s="34"/>
      <c r="L4" s="43"/>
      <c r="M4" s="34"/>
      <c r="N4" s="43"/>
    </row>
    <row r="5" spans="1:22" ht="54" customHeight="1" x14ac:dyDescent="0.25">
      <c r="B5" s="64" t="s">
        <v>92</v>
      </c>
      <c r="C5" s="64"/>
      <c r="D5" s="64"/>
      <c r="E5" s="64"/>
      <c r="F5" s="64"/>
      <c r="G5" s="64"/>
      <c r="H5" s="64"/>
      <c r="I5" s="64"/>
      <c r="J5" s="64"/>
      <c r="K5" s="64"/>
      <c r="L5" s="64"/>
      <c r="M5" s="64"/>
      <c r="N5" s="64"/>
      <c r="O5" s="64"/>
      <c r="P5" s="64"/>
      <c r="Q5" s="64"/>
      <c r="R5" s="64"/>
      <c r="S5" s="64"/>
      <c r="T5" s="64"/>
      <c r="U5" s="64"/>
      <c r="V5" s="64"/>
    </row>
    <row r="6" spans="1:22" ht="21" x14ac:dyDescent="0.35">
      <c r="B6" s="23"/>
      <c r="C6" s="24"/>
      <c r="D6" s="24"/>
      <c r="E6" s="24"/>
      <c r="F6" s="24"/>
      <c r="G6" s="24"/>
      <c r="H6" s="24"/>
      <c r="I6" s="24"/>
      <c r="J6" s="24"/>
      <c r="K6" s="24"/>
      <c r="L6" s="43"/>
      <c r="M6" s="24"/>
      <c r="N6" s="43"/>
    </row>
    <row r="7" spans="1:22" ht="30.6" customHeight="1" x14ac:dyDescent="0.25">
      <c r="A7" s="36"/>
      <c r="B7" s="67" t="s">
        <v>28</v>
      </c>
      <c r="C7" s="67"/>
      <c r="D7" s="67"/>
      <c r="E7" s="67"/>
      <c r="F7" s="67"/>
      <c r="G7" s="67"/>
      <c r="H7" s="67"/>
      <c r="I7" s="67"/>
      <c r="J7" s="67"/>
      <c r="K7" s="67"/>
      <c r="L7" s="67"/>
      <c r="M7" s="67"/>
      <c r="N7" s="67"/>
      <c r="O7" s="67"/>
      <c r="P7" s="67"/>
      <c r="Q7" s="67"/>
      <c r="R7" s="67"/>
      <c r="S7" s="67"/>
      <c r="T7" s="67"/>
      <c r="U7" s="67"/>
      <c r="V7" s="67"/>
    </row>
    <row r="9" spans="1:22" x14ac:dyDescent="0.25">
      <c r="B9" s="1" t="s">
        <v>0</v>
      </c>
    </row>
    <row r="10" spans="1:22" ht="24" customHeight="1" x14ac:dyDescent="0.25">
      <c r="B10" s="65" t="s">
        <v>1</v>
      </c>
      <c r="C10" s="66"/>
      <c r="D10" s="66"/>
      <c r="E10" s="66"/>
      <c r="F10" s="66"/>
      <c r="G10" s="66"/>
      <c r="H10" s="66"/>
      <c r="I10" s="66"/>
      <c r="J10" s="66"/>
      <c r="K10" s="66"/>
      <c r="L10" s="66"/>
      <c r="M10" s="66"/>
      <c r="N10" s="66"/>
      <c r="O10" s="66"/>
      <c r="P10" s="66"/>
      <c r="Q10" s="66"/>
      <c r="R10" s="66"/>
      <c r="S10" s="66"/>
      <c r="T10" s="66"/>
      <c r="U10" s="66"/>
      <c r="V10" s="66"/>
    </row>
    <row r="11" spans="1:22" ht="148.5" customHeight="1" x14ac:dyDescent="0.25">
      <c r="B11" s="18" t="s">
        <v>24</v>
      </c>
      <c r="C11" s="18" t="s">
        <v>2</v>
      </c>
      <c r="D11" s="18" t="s">
        <v>3</v>
      </c>
      <c r="E11" s="18" t="s">
        <v>4</v>
      </c>
      <c r="F11" s="40" t="s">
        <v>35</v>
      </c>
      <c r="G11" s="18" t="s">
        <v>18</v>
      </c>
      <c r="H11" s="18" t="s">
        <v>17</v>
      </c>
      <c r="I11" s="18" t="s">
        <v>54</v>
      </c>
      <c r="J11" s="18" t="s">
        <v>55</v>
      </c>
      <c r="K11" s="18" t="s">
        <v>66</v>
      </c>
      <c r="L11" s="18" t="s">
        <v>67</v>
      </c>
      <c r="M11" s="18" t="s">
        <v>68</v>
      </c>
      <c r="N11" s="18" t="s">
        <v>69</v>
      </c>
      <c r="O11" s="18" t="s">
        <v>70</v>
      </c>
      <c r="P11" s="18" t="s">
        <v>71</v>
      </c>
      <c r="Q11" s="18" t="s">
        <v>72</v>
      </c>
      <c r="R11" s="40" t="s">
        <v>73</v>
      </c>
      <c r="S11" s="40" t="s">
        <v>74</v>
      </c>
      <c r="T11" s="40" t="s">
        <v>75</v>
      </c>
      <c r="U11" s="56" t="s">
        <v>65</v>
      </c>
      <c r="V11" s="56" t="s">
        <v>64</v>
      </c>
    </row>
    <row r="12" spans="1:22" ht="41.25" customHeight="1" x14ac:dyDescent="0.25">
      <c r="B12" s="22">
        <v>1</v>
      </c>
      <c r="C12" s="6" t="s">
        <v>78</v>
      </c>
      <c r="D12" s="6" t="s">
        <v>5</v>
      </c>
      <c r="E12" s="6" t="s">
        <v>6</v>
      </c>
      <c r="F12" s="7"/>
      <c r="G12" s="6">
        <v>1</v>
      </c>
      <c r="H12" s="7"/>
      <c r="I12" s="59"/>
      <c r="J12" s="31">
        <f>ROUND(I12*1.23,2)</f>
        <v>0</v>
      </c>
      <c r="K12" s="7"/>
      <c r="L12" s="7"/>
      <c r="M12" s="11">
        <f>ROUND(I12*G12,2)</f>
        <v>0</v>
      </c>
      <c r="N12" s="11">
        <f>ROUND(M12*1.23,2)</f>
        <v>0</v>
      </c>
      <c r="O12" s="7"/>
      <c r="P12" s="7"/>
      <c r="Q12" s="31">
        <f>ROUND(M12*36,2)</f>
        <v>0</v>
      </c>
      <c r="R12" s="31">
        <f>ROUND(Q12*1.23,2)</f>
        <v>0</v>
      </c>
      <c r="S12" s="38"/>
      <c r="T12" s="38"/>
      <c r="U12" s="31">
        <f t="shared" ref="U12:V14" si="0">Q12</f>
        <v>0</v>
      </c>
      <c r="V12" s="31">
        <f t="shared" si="0"/>
        <v>0</v>
      </c>
    </row>
    <row r="13" spans="1:22" ht="36.75" customHeight="1" x14ac:dyDescent="0.25">
      <c r="B13" s="22">
        <v>2</v>
      </c>
      <c r="C13" s="6" t="s">
        <v>31</v>
      </c>
      <c r="D13" s="6" t="s">
        <v>7</v>
      </c>
      <c r="E13" s="6" t="s">
        <v>6</v>
      </c>
      <c r="F13" s="7"/>
      <c r="G13" s="6">
        <v>1</v>
      </c>
      <c r="H13" s="7"/>
      <c r="I13" s="59"/>
      <c r="J13" s="31">
        <f t="shared" ref="J13:J16" si="1">ROUND(I13*1.23,2)</f>
        <v>0</v>
      </c>
      <c r="K13" s="7"/>
      <c r="L13" s="7"/>
      <c r="M13" s="11">
        <f t="shared" ref="M13:M14" si="2">ROUND(I13*G13,2)</f>
        <v>0</v>
      </c>
      <c r="N13" s="11">
        <f t="shared" ref="N13:N14" si="3">ROUND(M13*1.23,2)</f>
        <v>0</v>
      </c>
      <c r="O13" s="7"/>
      <c r="P13" s="7"/>
      <c r="Q13" s="31">
        <f t="shared" ref="Q13:Q14" si="4">ROUND(M13*36,2)</f>
        <v>0</v>
      </c>
      <c r="R13" s="31">
        <f t="shared" ref="R13:R16" si="5">ROUND(Q13*1.23,2)</f>
        <v>0</v>
      </c>
      <c r="S13" s="38"/>
      <c r="T13" s="38"/>
      <c r="U13" s="31">
        <f t="shared" si="0"/>
        <v>0</v>
      </c>
      <c r="V13" s="31">
        <f t="shared" si="0"/>
        <v>0</v>
      </c>
    </row>
    <row r="14" spans="1:22" ht="39" customHeight="1" x14ac:dyDescent="0.25">
      <c r="B14" s="22">
        <v>3</v>
      </c>
      <c r="C14" s="37" t="s">
        <v>76</v>
      </c>
      <c r="D14" s="37" t="s">
        <v>8</v>
      </c>
      <c r="E14" s="37">
        <v>0</v>
      </c>
      <c r="F14" s="38"/>
      <c r="G14" s="6">
        <v>66</v>
      </c>
      <c r="H14" s="7"/>
      <c r="I14" s="59"/>
      <c r="J14" s="31">
        <f t="shared" si="1"/>
        <v>0</v>
      </c>
      <c r="K14" s="7"/>
      <c r="L14" s="7"/>
      <c r="M14" s="11">
        <f t="shared" si="2"/>
        <v>0</v>
      </c>
      <c r="N14" s="11">
        <f t="shared" si="3"/>
        <v>0</v>
      </c>
      <c r="O14" s="7"/>
      <c r="P14" s="7"/>
      <c r="Q14" s="31">
        <f t="shared" si="4"/>
        <v>0</v>
      </c>
      <c r="R14" s="31">
        <f t="shared" si="5"/>
        <v>0</v>
      </c>
      <c r="S14" s="38"/>
      <c r="T14" s="38"/>
      <c r="U14" s="31">
        <f t="shared" si="0"/>
        <v>0</v>
      </c>
      <c r="V14" s="31">
        <f t="shared" si="0"/>
        <v>0</v>
      </c>
    </row>
    <row r="15" spans="1:22" ht="39" customHeight="1" x14ac:dyDescent="0.25">
      <c r="B15" s="22">
        <v>4</v>
      </c>
      <c r="C15" s="37" t="s">
        <v>77</v>
      </c>
      <c r="D15" s="37" t="s">
        <v>8</v>
      </c>
      <c r="E15" s="37">
        <v>0</v>
      </c>
      <c r="F15" s="37">
        <v>33</v>
      </c>
      <c r="G15" s="7"/>
      <c r="H15" s="6">
        <v>30</v>
      </c>
      <c r="I15" s="59"/>
      <c r="J15" s="31">
        <f t="shared" si="1"/>
        <v>0</v>
      </c>
      <c r="K15" s="10">
        <f>ROUND(I15*F15,2)</f>
        <v>0</v>
      </c>
      <c r="L15" s="10">
        <f>ROUND(K15*1.23,2)</f>
        <v>0</v>
      </c>
      <c r="M15" s="7"/>
      <c r="N15" s="7"/>
      <c r="O15" s="10">
        <f>ROUND(H15*I15,2)</f>
        <v>0</v>
      </c>
      <c r="P15" s="10">
        <f>ROUND(O15*1.23,2)</f>
        <v>0</v>
      </c>
      <c r="Q15" s="31">
        <f>ROUND(K15*36,2)</f>
        <v>0</v>
      </c>
      <c r="R15" s="31">
        <f t="shared" si="5"/>
        <v>0</v>
      </c>
      <c r="S15" s="47">
        <f>ROUND(O15*36,2)</f>
        <v>0</v>
      </c>
      <c r="T15" s="47">
        <f>ROUND(P15*36,2)</f>
        <v>0</v>
      </c>
      <c r="U15" s="50">
        <f>Q15+S15</f>
        <v>0</v>
      </c>
      <c r="V15" s="50">
        <f>R15+T15</f>
        <v>0</v>
      </c>
    </row>
    <row r="16" spans="1:22" ht="36" customHeight="1" x14ac:dyDescent="0.25">
      <c r="B16" s="22">
        <v>5</v>
      </c>
      <c r="C16" s="37" t="s">
        <v>32</v>
      </c>
      <c r="D16" s="37" t="s">
        <v>5</v>
      </c>
      <c r="E16" s="37" t="s">
        <v>6</v>
      </c>
      <c r="F16" s="37">
        <v>2</v>
      </c>
      <c r="G16" s="7"/>
      <c r="H16" s="7"/>
      <c r="I16" s="59"/>
      <c r="J16" s="31">
        <f t="shared" si="1"/>
        <v>0</v>
      </c>
      <c r="K16" s="10">
        <f>ROUND(I16*F16,2)</f>
        <v>0</v>
      </c>
      <c r="L16" s="10">
        <f>ROUND(K16*1.23,2)</f>
        <v>0</v>
      </c>
      <c r="M16" s="7"/>
      <c r="N16" s="7"/>
      <c r="O16" s="7"/>
      <c r="P16" s="7"/>
      <c r="Q16" s="31">
        <f>ROUND(K16*36,2)</f>
        <v>0</v>
      </c>
      <c r="R16" s="31">
        <f t="shared" si="5"/>
        <v>0</v>
      </c>
      <c r="S16" s="38"/>
      <c r="T16" s="38"/>
      <c r="U16" s="50">
        <f>Q16</f>
        <v>0</v>
      </c>
      <c r="V16" s="50">
        <f>R16</f>
        <v>0</v>
      </c>
    </row>
    <row r="17" spans="2:22" ht="14.45" customHeight="1" x14ac:dyDescent="0.25">
      <c r="B17" s="82" t="s">
        <v>37</v>
      </c>
      <c r="C17" s="83"/>
      <c r="D17" s="83"/>
      <c r="E17" s="83"/>
      <c r="F17" s="83"/>
      <c r="G17" s="83"/>
      <c r="H17" s="83"/>
      <c r="I17" s="83"/>
      <c r="J17" s="84"/>
      <c r="K17" s="25">
        <f>K15+K16</f>
        <v>0</v>
      </c>
      <c r="L17" s="7"/>
      <c r="M17" s="25">
        <f>SUM(M12:M15)</f>
        <v>0</v>
      </c>
      <c r="N17" s="7"/>
      <c r="O17" s="25">
        <f>O15</f>
        <v>0</v>
      </c>
      <c r="P17" s="7"/>
      <c r="Q17" s="25">
        <f>SUM(Q12:Q16)</f>
        <v>0</v>
      </c>
      <c r="R17" s="7"/>
      <c r="S17" s="25">
        <f>S15</f>
        <v>0</v>
      </c>
      <c r="T17" s="38"/>
      <c r="U17" s="58">
        <f>SUM(U12:U16)</f>
        <v>0</v>
      </c>
      <c r="V17" s="38"/>
    </row>
    <row r="18" spans="2:22" ht="14.45" customHeight="1" x14ac:dyDescent="0.25">
      <c r="B18" s="82" t="s">
        <v>38</v>
      </c>
      <c r="C18" s="83"/>
      <c r="D18" s="83"/>
      <c r="E18" s="83"/>
      <c r="F18" s="83"/>
      <c r="G18" s="83"/>
      <c r="H18" s="83"/>
      <c r="I18" s="83"/>
      <c r="J18" s="84"/>
      <c r="K18" s="7"/>
      <c r="L18" s="25">
        <f>L15+L16</f>
        <v>0</v>
      </c>
      <c r="M18" s="7"/>
      <c r="N18" s="25">
        <f>SUM(N12:N14)</f>
        <v>0</v>
      </c>
      <c r="O18" s="7"/>
      <c r="P18" s="25">
        <f>P15</f>
        <v>0</v>
      </c>
      <c r="Q18" s="7"/>
      <c r="R18" s="25">
        <f>SUM(R12:R16)</f>
        <v>0</v>
      </c>
      <c r="S18" s="38"/>
      <c r="T18" s="25">
        <f>T15</f>
        <v>0</v>
      </c>
      <c r="U18" s="38"/>
      <c r="V18" s="58">
        <f>SUM(V12:V16)</f>
        <v>0</v>
      </c>
    </row>
    <row r="19" spans="2:22" x14ac:dyDescent="0.25">
      <c r="B19" s="2" t="s">
        <v>26</v>
      </c>
    </row>
    <row r="20" spans="2:22" x14ac:dyDescent="0.25">
      <c r="B20" s="2" t="s">
        <v>41</v>
      </c>
    </row>
    <row r="21" spans="2:22" x14ac:dyDescent="0.25">
      <c r="B21" s="53"/>
      <c r="C21" s="54"/>
      <c r="D21" s="54"/>
      <c r="E21" s="54"/>
    </row>
    <row r="23" spans="2:22" x14ac:dyDescent="0.25">
      <c r="B23" s="2" t="s">
        <v>9</v>
      </c>
    </row>
    <row r="24" spans="2:22" ht="24.6" customHeight="1" x14ac:dyDescent="0.25">
      <c r="B24" s="65" t="s">
        <v>21</v>
      </c>
      <c r="C24" s="66"/>
      <c r="D24" s="66"/>
      <c r="E24" s="66"/>
      <c r="F24" s="66"/>
      <c r="G24" s="66"/>
      <c r="H24" s="66"/>
      <c r="I24" s="66"/>
      <c r="J24" s="66"/>
      <c r="K24" s="66"/>
      <c r="L24" s="68"/>
    </row>
    <row r="25" spans="2:22" ht="57.6" customHeight="1" x14ac:dyDescent="0.25">
      <c r="B25" s="9" t="s">
        <v>24</v>
      </c>
      <c r="C25" s="9" t="s">
        <v>2</v>
      </c>
      <c r="D25" s="9" t="s">
        <v>3</v>
      </c>
      <c r="E25" s="9" t="s">
        <v>4</v>
      </c>
      <c r="F25" s="14" t="s">
        <v>22</v>
      </c>
      <c r="G25" s="14" t="s">
        <v>42</v>
      </c>
      <c r="H25" s="14" t="s">
        <v>44</v>
      </c>
      <c r="I25" s="9" t="s">
        <v>51</v>
      </c>
      <c r="J25" s="15" t="s">
        <v>43</v>
      </c>
      <c r="K25" s="49" t="s">
        <v>45</v>
      </c>
      <c r="L25" s="41" t="s">
        <v>46</v>
      </c>
    </row>
    <row r="26" spans="2:22" ht="15" customHeight="1" x14ac:dyDescent="0.25">
      <c r="B26" s="71">
        <v>1</v>
      </c>
      <c r="C26" s="77" t="s">
        <v>78</v>
      </c>
      <c r="D26" s="75" t="s">
        <v>5</v>
      </c>
      <c r="E26" s="75" t="s">
        <v>6</v>
      </c>
      <c r="F26" s="6" t="s">
        <v>13</v>
      </c>
      <c r="G26" s="61"/>
      <c r="H26" s="61"/>
      <c r="I26" s="61"/>
      <c r="J26" s="61"/>
      <c r="K26" s="61"/>
      <c r="L26" s="61"/>
    </row>
    <row r="27" spans="2:22" x14ac:dyDescent="0.25">
      <c r="B27" s="71"/>
      <c r="C27" s="78"/>
      <c r="D27" s="75"/>
      <c r="E27" s="75"/>
      <c r="F27" s="6" t="s">
        <v>14</v>
      </c>
      <c r="G27" s="61"/>
      <c r="H27" s="61"/>
      <c r="I27" s="61"/>
      <c r="J27" s="61"/>
      <c r="K27" s="61"/>
      <c r="L27" s="61"/>
    </row>
    <row r="28" spans="2:22" x14ac:dyDescent="0.25">
      <c r="B28" s="71"/>
      <c r="C28" s="78"/>
      <c r="D28" s="75"/>
      <c r="E28" s="75"/>
      <c r="F28" s="6" t="s">
        <v>15</v>
      </c>
      <c r="G28" s="61"/>
      <c r="H28" s="61"/>
      <c r="I28" s="61"/>
      <c r="J28" s="61"/>
      <c r="K28" s="61"/>
      <c r="L28" s="61"/>
    </row>
    <row r="29" spans="2:22" x14ac:dyDescent="0.25">
      <c r="B29" s="71"/>
      <c r="C29" s="79"/>
      <c r="D29" s="75"/>
      <c r="E29" s="75"/>
      <c r="F29" s="6" t="s">
        <v>16</v>
      </c>
      <c r="G29" s="61"/>
      <c r="H29" s="61"/>
      <c r="I29" s="61"/>
      <c r="J29" s="61"/>
      <c r="K29" s="61"/>
      <c r="L29" s="61"/>
    </row>
    <row r="30" spans="2:22" ht="15" customHeight="1" x14ac:dyDescent="0.25">
      <c r="B30" s="71">
        <v>2</v>
      </c>
      <c r="C30" s="77" t="s">
        <v>31</v>
      </c>
      <c r="D30" s="75" t="s">
        <v>7</v>
      </c>
      <c r="E30" s="75" t="s">
        <v>6</v>
      </c>
      <c r="F30" s="6" t="s">
        <v>13</v>
      </c>
      <c r="G30" s="61"/>
      <c r="H30" s="61"/>
      <c r="I30" s="61"/>
      <c r="J30" s="61"/>
      <c r="K30" s="61"/>
      <c r="L30" s="61"/>
    </row>
    <row r="31" spans="2:22" x14ac:dyDescent="0.25">
      <c r="B31" s="71"/>
      <c r="C31" s="78"/>
      <c r="D31" s="75"/>
      <c r="E31" s="75"/>
      <c r="F31" s="6" t="s">
        <v>14</v>
      </c>
      <c r="G31" s="61"/>
      <c r="H31" s="61"/>
      <c r="I31" s="61"/>
      <c r="J31" s="61"/>
      <c r="K31" s="61"/>
      <c r="L31" s="61"/>
    </row>
    <row r="32" spans="2:22" x14ac:dyDescent="0.25">
      <c r="B32" s="71"/>
      <c r="C32" s="78"/>
      <c r="D32" s="75"/>
      <c r="E32" s="75"/>
      <c r="F32" s="6" t="s">
        <v>15</v>
      </c>
      <c r="G32" s="61"/>
      <c r="H32" s="61"/>
      <c r="I32" s="61"/>
      <c r="J32" s="61"/>
      <c r="K32" s="61"/>
      <c r="L32" s="61"/>
    </row>
    <row r="33" spans="2:14" x14ac:dyDescent="0.25">
      <c r="B33" s="71"/>
      <c r="C33" s="79"/>
      <c r="D33" s="75"/>
      <c r="E33" s="75"/>
      <c r="F33" s="6" t="s">
        <v>16</v>
      </c>
      <c r="G33" s="61"/>
      <c r="H33" s="61"/>
      <c r="I33" s="61"/>
      <c r="J33" s="61"/>
      <c r="K33" s="61"/>
      <c r="L33" s="61"/>
    </row>
    <row r="34" spans="2:14" ht="15" customHeight="1" x14ac:dyDescent="0.25">
      <c r="B34" s="71">
        <v>3</v>
      </c>
      <c r="C34" s="77" t="s">
        <v>76</v>
      </c>
      <c r="D34" s="75" t="s">
        <v>8</v>
      </c>
      <c r="E34" s="76">
        <v>0</v>
      </c>
      <c r="F34" s="6" t="s">
        <v>13</v>
      </c>
      <c r="G34" s="61"/>
      <c r="H34" s="61"/>
      <c r="I34" s="61"/>
      <c r="J34" s="61"/>
      <c r="K34" s="61"/>
      <c r="L34" s="61"/>
    </row>
    <row r="35" spans="2:14" x14ac:dyDescent="0.25">
      <c r="B35" s="71"/>
      <c r="C35" s="78"/>
      <c r="D35" s="75"/>
      <c r="E35" s="76"/>
      <c r="F35" s="6" t="s">
        <v>14</v>
      </c>
      <c r="G35" s="61"/>
      <c r="H35" s="61"/>
      <c r="I35" s="61"/>
      <c r="J35" s="61"/>
      <c r="K35" s="61"/>
      <c r="L35" s="61"/>
    </row>
    <row r="36" spans="2:14" x14ac:dyDescent="0.25">
      <c r="B36" s="71"/>
      <c r="C36" s="78"/>
      <c r="D36" s="75"/>
      <c r="E36" s="76"/>
      <c r="F36" s="6" t="s">
        <v>15</v>
      </c>
      <c r="G36" s="61"/>
      <c r="H36" s="61"/>
      <c r="I36" s="61"/>
      <c r="J36" s="61"/>
      <c r="K36" s="61"/>
      <c r="L36" s="61"/>
    </row>
    <row r="37" spans="2:14" x14ac:dyDescent="0.25">
      <c r="B37" s="71"/>
      <c r="C37" s="79"/>
      <c r="D37" s="75"/>
      <c r="E37" s="76"/>
      <c r="F37" s="6" t="s">
        <v>16</v>
      </c>
      <c r="G37" s="61"/>
      <c r="H37" s="61"/>
      <c r="I37" s="61"/>
      <c r="J37" s="61"/>
      <c r="K37" s="61"/>
      <c r="L37" s="61"/>
    </row>
    <row r="38" spans="2:14" ht="15" customHeight="1" x14ac:dyDescent="0.25">
      <c r="B38" s="71">
        <v>4</v>
      </c>
      <c r="C38" s="77" t="s">
        <v>77</v>
      </c>
      <c r="D38" s="75" t="s">
        <v>8</v>
      </c>
      <c r="E38" s="76">
        <v>0</v>
      </c>
      <c r="F38" s="6" t="s">
        <v>13</v>
      </c>
      <c r="G38" s="61"/>
      <c r="H38" s="61"/>
      <c r="I38" s="61"/>
      <c r="J38" s="61"/>
      <c r="K38" s="61"/>
      <c r="L38" s="61"/>
    </row>
    <row r="39" spans="2:14" x14ac:dyDescent="0.25">
      <c r="B39" s="71"/>
      <c r="C39" s="78"/>
      <c r="D39" s="75"/>
      <c r="E39" s="76"/>
      <c r="F39" s="6" t="s">
        <v>14</v>
      </c>
      <c r="G39" s="61"/>
      <c r="H39" s="61"/>
      <c r="I39" s="61"/>
      <c r="J39" s="61"/>
      <c r="K39" s="61"/>
      <c r="L39" s="61"/>
    </row>
    <row r="40" spans="2:14" x14ac:dyDescent="0.25">
      <c r="B40" s="71"/>
      <c r="C40" s="78"/>
      <c r="D40" s="75"/>
      <c r="E40" s="76"/>
      <c r="F40" s="6" t="s">
        <v>15</v>
      </c>
      <c r="G40" s="61"/>
      <c r="H40" s="61"/>
      <c r="I40" s="61"/>
      <c r="J40" s="61"/>
      <c r="K40" s="61"/>
      <c r="L40" s="61"/>
    </row>
    <row r="41" spans="2:14" x14ac:dyDescent="0.25">
      <c r="B41" s="71"/>
      <c r="C41" s="79"/>
      <c r="D41" s="75"/>
      <c r="E41" s="76"/>
      <c r="F41" s="6" t="s">
        <v>16</v>
      </c>
      <c r="G41" s="61"/>
      <c r="H41" s="61"/>
      <c r="I41" s="61"/>
      <c r="J41" s="61"/>
      <c r="K41" s="61"/>
      <c r="L41" s="61"/>
    </row>
    <row r="42" spans="2:14" ht="15" customHeight="1" x14ac:dyDescent="0.25">
      <c r="B42" s="71">
        <v>5</v>
      </c>
      <c r="C42" s="72" t="s">
        <v>32</v>
      </c>
      <c r="D42" s="75" t="s">
        <v>5</v>
      </c>
      <c r="E42" s="76" t="s">
        <v>6</v>
      </c>
      <c r="F42" s="35" t="s">
        <v>13</v>
      </c>
      <c r="G42" s="61"/>
      <c r="H42" s="61"/>
      <c r="I42" s="61"/>
      <c r="J42" s="61"/>
      <c r="K42" s="61"/>
      <c r="L42" s="61"/>
    </row>
    <row r="43" spans="2:14" x14ac:dyDescent="0.25">
      <c r="B43" s="71"/>
      <c r="C43" s="73"/>
      <c r="D43" s="75"/>
      <c r="E43" s="76"/>
      <c r="F43" s="35" t="s">
        <v>14</v>
      </c>
      <c r="G43" s="61"/>
      <c r="H43" s="61"/>
      <c r="I43" s="61"/>
      <c r="J43" s="61"/>
      <c r="K43" s="61"/>
      <c r="L43" s="61"/>
    </row>
    <row r="44" spans="2:14" x14ac:dyDescent="0.25">
      <c r="B44" s="71"/>
      <c r="C44" s="73"/>
      <c r="D44" s="75"/>
      <c r="E44" s="76"/>
      <c r="F44" s="35" t="s">
        <v>15</v>
      </c>
      <c r="G44" s="61"/>
      <c r="H44" s="61"/>
      <c r="I44" s="61"/>
      <c r="J44" s="61"/>
      <c r="K44" s="61"/>
      <c r="L44" s="61"/>
    </row>
    <row r="45" spans="2:14" x14ac:dyDescent="0.25">
      <c r="B45" s="71"/>
      <c r="C45" s="74"/>
      <c r="D45" s="75"/>
      <c r="E45" s="76"/>
      <c r="F45" s="35" t="s">
        <v>16</v>
      </c>
      <c r="G45" s="61"/>
      <c r="H45" s="61"/>
      <c r="I45" s="61"/>
      <c r="J45" s="61"/>
      <c r="K45" s="61"/>
      <c r="L45" s="61"/>
    </row>
    <row r="46" spans="2:14" s="5" customFormat="1" ht="33.6" customHeight="1" x14ac:dyDescent="0.25">
      <c r="B46" s="69" t="s">
        <v>10</v>
      </c>
      <c r="C46" s="69"/>
      <c r="D46" s="69"/>
      <c r="E46" s="69"/>
      <c r="F46" s="69"/>
      <c r="G46" s="69"/>
      <c r="H46" s="69"/>
      <c r="I46" s="69"/>
      <c r="J46" s="69"/>
      <c r="K46" s="69"/>
      <c r="L46" s="69"/>
      <c r="M46" s="70"/>
      <c r="N46" s="48"/>
    </row>
    <row r="47" spans="2:14" x14ac:dyDescent="0.25">
      <c r="B47" s="3" t="s">
        <v>11</v>
      </c>
    </row>
    <row r="48" spans="2:14" x14ac:dyDescent="0.25">
      <c r="B48" s="3" t="s">
        <v>34</v>
      </c>
    </row>
    <row r="49" spans="2:5" x14ac:dyDescent="0.25">
      <c r="B49" s="3" t="s">
        <v>12</v>
      </c>
    </row>
    <row r="50" spans="2:5" x14ac:dyDescent="0.25">
      <c r="B50" s="63" t="s">
        <v>47</v>
      </c>
      <c r="C50" s="63"/>
      <c r="D50" s="63"/>
      <c r="E50" s="63"/>
    </row>
    <row r="51" spans="2:5" x14ac:dyDescent="0.25">
      <c r="B51" s="4"/>
    </row>
  </sheetData>
  <sheetProtection algorithmName="SHA-512" hashValue="b+dEd/GtDBa+WsDbmzkVYtpGiIFPiS/hFe9pj2HX3CwsetuuAexPWmdg2iSnw1h4i20dxgP81npgquJ3iXlErw==" saltValue="VrxhGVH9t4dXK2jH9sp96w==" spinCount="100000" sheet="1" objects="1" scenarios="1"/>
  <mergeCells count="30">
    <mergeCell ref="T1:V1"/>
    <mergeCell ref="B3:V3"/>
    <mergeCell ref="C34:C37"/>
    <mergeCell ref="B26:B29"/>
    <mergeCell ref="C26:C29"/>
    <mergeCell ref="D26:D29"/>
    <mergeCell ref="E30:E33"/>
    <mergeCell ref="B17:J17"/>
    <mergeCell ref="B18:J18"/>
    <mergeCell ref="E26:E29"/>
    <mergeCell ref="D30:D33"/>
    <mergeCell ref="E34:E37"/>
    <mergeCell ref="D34:D37"/>
    <mergeCell ref="B30:B33"/>
    <mergeCell ref="C30:C33"/>
    <mergeCell ref="B34:B37"/>
    <mergeCell ref="B50:E50"/>
    <mergeCell ref="B5:V5"/>
    <mergeCell ref="B10:V10"/>
    <mergeCell ref="B7:V7"/>
    <mergeCell ref="B24:L24"/>
    <mergeCell ref="B46:M46"/>
    <mergeCell ref="B42:B45"/>
    <mergeCell ref="C42:C45"/>
    <mergeCell ref="D42:D45"/>
    <mergeCell ref="E42:E45"/>
    <mergeCell ref="B38:B41"/>
    <mergeCell ref="C38:C41"/>
    <mergeCell ref="D38:D41"/>
    <mergeCell ref="E38:E41"/>
  </mergeCells>
  <pageMargins left="0.23622047244094491" right="0.23622047244094491" top="0.35433070866141736" bottom="0.35433070866141736" header="0.31496062992125984" footer="0.31496062992125984"/>
  <pageSetup paperSize="8" scale="63" fitToHeight="0" orientation="landscape" r:id="rId1"/>
  <ignoredErrors>
    <ignoredError sqref="U15:V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28"/>
  <sheetViews>
    <sheetView topLeftCell="A4" zoomScale="90" zoomScaleNormal="90" workbookViewId="0">
      <selection activeCell="H11" sqref="H11"/>
    </sheetView>
  </sheetViews>
  <sheetFormatPr defaultColWidth="8.85546875" defaultRowHeight="15" x14ac:dyDescent="0.25"/>
  <cols>
    <col min="1" max="1" width="3.85546875" style="12" customWidth="1"/>
    <col min="2" max="2" width="6.28515625" style="12" customWidth="1"/>
    <col min="3" max="3" width="35" style="12" customWidth="1"/>
    <col min="4" max="4" width="16.28515625" style="12" customWidth="1"/>
    <col min="5" max="5" width="15.85546875" style="12" customWidth="1"/>
    <col min="6" max="6" width="40.5703125" style="12" customWidth="1"/>
    <col min="7" max="7" width="17.140625" style="12" customWidth="1"/>
    <col min="8" max="8" width="16.85546875" style="12" customWidth="1"/>
    <col min="9" max="9" width="22.42578125" style="12" customWidth="1"/>
    <col min="10" max="10" width="21" style="12" customWidth="1"/>
    <col min="11" max="11" width="22" style="12" customWidth="1"/>
    <col min="12" max="12" width="22.140625" style="12" customWidth="1"/>
    <col min="13" max="13" width="21.5703125" style="12" customWidth="1"/>
    <col min="14" max="14" width="21.7109375" style="12" customWidth="1"/>
    <col min="15" max="16384" width="8.85546875" style="12"/>
  </cols>
  <sheetData>
    <row r="1" spans="2:14" ht="15.75" x14ac:dyDescent="0.25">
      <c r="J1" s="80" t="s">
        <v>85</v>
      </c>
      <c r="K1" s="80"/>
      <c r="L1" s="80"/>
      <c r="M1" s="80"/>
      <c r="N1" s="80"/>
    </row>
    <row r="3" spans="2:14" ht="21" x14ac:dyDescent="0.35">
      <c r="B3" s="81" t="s">
        <v>36</v>
      </c>
      <c r="C3" s="81"/>
      <c r="D3" s="81"/>
      <c r="E3" s="81"/>
      <c r="F3" s="81"/>
      <c r="G3" s="81"/>
      <c r="H3" s="81"/>
      <c r="I3" s="81"/>
      <c r="J3" s="81"/>
      <c r="K3" s="81"/>
      <c r="L3" s="81"/>
      <c r="M3" s="81"/>
      <c r="N3" s="81"/>
    </row>
    <row r="5" spans="2:14" ht="48" customHeight="1" x14ac:dyDescent="0.25">
      <c r="B5" s="86" t="s">
        <v>91</v>
      </c>
      <c r="C5" s="86"/>
      <c r="D5" s="86"/>
      <c r="E5" s="86"/>
      <c r="F5" s="86"/>
      <c r="G5" s="86"/>
      <c r="H5" s="86"/>
      <c r="I5" s="86"/>
      <c r="J5" s="86"/>
      <c r="K5" s="86"/>
      <c r="L5" s="86"/>
      <c r="M5" s="86"/>
      <c r="N5" s="86"/>
    </row>
    <row r="6" spans="2:14" ht="19.5" customHeight="1" x14ac:dyDescent="0.25">
      <c r="B6" s="46"/>
      <c r="C6" s="46"/>
      <c r="D6" s="46"/>
      <c r="E6" s="46"/>
      <c r="F6" s="46"/>
      <c r="G6" s="46"/>
      <c r="H6" s="46"/>
      <c r="I6" s="46"/>
      <c r="J6" s="46"/>
      <c r="K6" s="46"/>
      <c r="L6" s="46"/>
    </row>
    <row r="7" spans="2:14" ht="25.5" customHeight="1" x14ac:dyDescent="0.25">
      <c r="B7" s="67" t="s">
        <v>28</v>
      </c>
      <c r="C7" s="67"/>
      <c r="D7" s="67"/>
      <c r="E7" s="67"/>
      <c r="F7" s="67"/>
      <c r="G7" s="67"/>
      <c r="H7" s="67"/>
      <c r="I7" s="67"/>
      <c r="J7" s="67"/>
      <c r="K7" s="67"/>
      <c r="L7" s="67"/>
      <c r="M7" s="67"/>
      <c r="N7" s="67"/>
    </row>
    <row r="9" spans="2:14" x14ac:dyDescent="0.25">
      <c r="B9" s="19" t="s">
        <v>25</v>
      </c>
      <c r="C9" s="19"/>
      <c r="D9" s="19"/>
    </row>
    <row r="10" spans="2:14" ht="29.45" customHeight="1" x14ac:dyDescent="0.25">
      <c r="B10" s="90" t="s">
        <v>33</v>
      </c>
      <c r="C10" s="91"/>
      <c r="D10" s="91"/>
      <c r="E10" s="91"/>
      <c r="F10" s="91"/>
      <c r="G10" s="91"/>
      <c r="H10" s="91"/>
      <c r="I10" s="91"/>
      <c r="J10" s="91"/>
      <c r="K10" s="91"/>
      <c r="L10" s="91"/>
      <c r="M10" s="91"/>
      <c r="N10" s="92"/>
    </row>
    <row r="11" spans="2:14" ht="210.75" customHeight="1" x14ac:dyDescent="0.25">
      <c r="B11" s="20" t="s">
        <v>24</v>
      </c>
      <c r="C11" s="20" t="s">
        <v>19</v>
      </c>
      <c r="D11" s="21" t="s">
        <v>89</v>
      </c>
      <c r="E11" s="21" t="s">
        <v>90</v>
      </c>
      <c r="F11" s="21" t="s">
        <v>29</v>
      </c>
      <c r="G11" s="21" t="s">
        <v>56</v>
      </c>
      <c r="H11" s="21" t="s">
        <v>57</v>
      </c>
      <c r="I11" s="21" t="s">
        <v>58</v>
      </c>
      <c r="J11" s="21" t="s">
        <v>59</v>
      </c>
      <c r="K11" s="21" t="s">
        <v>61</v>
      </c>
      <c r="L11" s="21" t="s">
        <v>60</v>
      </c>
      <c r="M11" s="57" t="s">
        <v>62</v>
      </c>
      <c r="N11" s="57" t="s">
        <v>63</v>
      </c>
    </row>
    <row r="12" spans="2:14" x14ac:dyDescent="0.25">
      <c r="B12" s="97">
        <v>1</v>
      </c>
      <c r="C12" s="103" t="s">
        <v>30</v>
      </c>
      <c r="D12" s="93">
        <v>90</v>
      </c>
      <c r="E12" s="93">
        <v>26</v>
      </c>
      <c r="F12" s="60"/>
      <c r="G12" s="61"/>
      <c r="H12" s="32">
        <f>ROUND(G12*1.23,2)</f>
        <v>0</v>
      </c>
      <c r="I12" s="100">
        <f>IF(ISERR(AVERAGE(G12:G15)*D12),0,ROUND(AVERAGE(G12:G15)*D12,2))</f>
        <v>0</v>
      </c>
      <c r="J12" s="100">
        <f>ROUND(I12*1.23,2)</f>
        <v>0</v>
      </c>
      <c r="K12" s="100">
        <f>IF(ISERR(AVERAGE(G12:G15)*E12),0,ROUND(AVERAGE(G12:G15)*E12,2))</f>
        <v>0</v>
      </c>
      <c r="L12" s="100">
        <f>ROUND(K12*1.23,2)</f>
        <v>0</v>
      </c>
      <c r="M12" s="87">
        <f>I12+K12</f>
        <v>0</v>
      </c>
      <c r="N12" s="87">
        <f>J12+L12</f>
        <v>0</v>
      </c>
    </row>
    <row r="13" spans="2:14" x14ac:dyDescent="0.25">
      <c r="B13" s="98"/>
      <c r="C13" s="104"/>
      <c r="D13" s="88"/>
      <c r="E13" s="88"/>
      <c r="F13" s="60"/>
      <c r="G13" s="61"/>
      <c r="H13" s="32">
        <f t="shared" ref="H13:H23" si="0">ROUND(G13*1.23,2)</f>
        <v>0</v>
      </c>
      <c r="I13" s="101"/>
      <c r="J13" s="101"/>
      <c r="K13" s="101"/>
      <c r="L13" s="101"/>
      <c r="M13" s="88"/>
      <c r="N13" s="88"/>
    </row>
    <row r="14" spans="2:14" x14ac:dyDescent="0.25">
      <c r="B14" s="98"/>
      <c r="C14" s="104"/>
      <c r="D14" s="88"/>
      <c r="E14" s="88"/>
      <c r="F14" s="60"/>
      <c r="G14" s="61"/>
      <c r="H14" s="32">
        <f t="shared" si="0"/>
        <v>0</v>
      </c>
      <c r="I14" s="101"/>
      <c r="J14" s="101"/>
      <c r="K14" s="101"/>
      <c r="L14" s="101"/>
      <c r="M14" s="88"/>
      <c r="N14" s="88"/>
    </row>
    <row r="15" spans="2:14" x14ac:dyDescent="0.25">
      <c r="B15" s="99"/>
      <c r="C15" s="105"/>
      <c r="D15" s="89"/>
      <c r="E15" s="89"/>
      <c r="F15" s="60"/>
      <c r="G15" s="61"/>
      <c r="H15" s="32">
        <f t="shared" si="0"/>
        <v>0</v>
      </c>
      <c r="I15" s="102"/>
      <c r="J15" s="102"/>
      <c r="K15" s="102"/>
      <c r="L15" s="102"/>
      <c r="M15" s="89"/>
      <c r="N15" s="89"/>
    </row>
    <row r="16" spans="2:14" x14ac:dyDescent="0.25">
      <c r="B16" s="97">
        <v>2</v>
      </c>
      <c r="C16" s="93" t="s">
        <v>20</v>
      </c>
      <c r="D16" s="93">
        <v>9</v>
      </c>
      <c r="E16" s="93">
        <v>2</v>
      </c>
      <c r="F16" s="60"/>
      <c r="G16" s="61"/>
      <c r="H16" s="32">
        <f t="shared" si="0"/>
        <v>0</v>
      </c>
      <c r="I16" s="100">
        <f t="shared" ref="I16" si="1">IF(ISERR(AVERAGE(G16:G19)*D16),0,ROUND(AVERAGE(G16:G19)*D16,2))</f>
        <v>0</v>
      </c>
      <c r="J16" s="100">
        <f t="shared" ref="J16" si="2">ROUND(I16*1.23,2)</f>
        <v>0</v>
      </c>
      <c r="K16" s="100">
        <f t="shared" ref="K16" si="3">IF(ISERR(AVERAGE(G16:G19)*E16),0,ROUND(AVERAGE(G16:G19)*E16,2))</f>
        <v>0</v>
      </c>
      <c r="L16" s="100">
        <f t="shared" ref="L16" si="4">ROUND(K16*1.23,2)</f>
        <v>0</v>
      </c>
      <c r="M16" s="87">
        <f>I16+K16</f>
        <v>0</v>
      </c>
      <c r="N16" s="87">
        <f>J16+L16</f>
        <v>0</v>
      </c>
    </row>
    <row r="17" spans="2:14" x14ac:dyDescent="0.25">
      <c r="B17" s="98"/>
      <c r="C17" s="88"/>
      <c r="D17" s="88"/>
      <c r="E17" s="88"/>
      <c r="F17" s="60"/>
      <c r="G17" s="61"/>
      <c r="H17" s="32">
        <f t="shared" si="0"/>
        <v>0</v>
      </c>
      <c r="I17" s="101"/>
      <c r="J17" s="101"/>
      <c r="K17" s="101"/>
      <c r="L17" s="101"/>
      <c r="M17" s="88"/>
      <c r="N17" s="88"/>
    </row>
    <row r="18" spans="2:14" x14ac:dyDescent="0.25">
      <c r="B18" s="98"/>
      <c r="C18" s="88"/>
      <c r="D18" s="88"/>
      <c r="E18" s="88"/>
      <c r="F18" s="60"/>
      <c r="G18" s="61"/>
      <c r="H18" s="32">
        <f t="shared" si="0"/>
        <v>0</v>
      </c>
      <c r="I18" s="101"/>
      <c r="J18" s="101"/>
      <c r="K18" s="101"/>
      <c r="L18" s="101"/>
      <c r="M18" s="88"/>
      <c r="N18" s="88"/>
    </row>
    <row r="19" spans="2:14" x14ac:dyDescent="0.25">
      <c r="B19" s="99"/>
      <c r="C19" s="89"/>
      <c r="D19" s="89"/>
      <c r="E19" s="89"/>
      <c r="F19" s="60"/>
      <c r="G19" s="61"/>
      <c r="H19" s="32">
        <f t="shared" si="0"/>
        <v>0</v>
      </c>
      <c r="I19" s="102"/>
      <c r="J19" s="102"/>
      <c r="K19" s="102"/>
      <c r="L19" s="102"/>
      <c r="M19" s="89"/>
      <c r="N19" s="89"/>
    </row>
    <row r="20" spans="2:14" x14ac:dyDescent="0.25">
      <c r="B20" s="97">
        <v>3</v>
      </c>
      <c r="C20" s="93" t="s">
        <v>27</v>
      </c>
      <c r="D20" s="93">
        <v>4</v>
      </c>
      <c r="E20" s="93">
        <v>2</v>
      </c>
      <c r="F20" s="60"/>
      <c r="G20" s="61"/>
      <c r="H20" s="32">
        <f t="shared" si="0"/>
        <v>0</v>
      </c>
      <c r="I20" s="100">
        <f t="shared" ref="I20" si="5">IF(ISERR(AVERAGE(G20:G23)*D20),0,ROUND(AVERAGE(G20:G23)*D20,2))</f>
        <v>0</v>
      </c>
      <c r="J20" s="100">
        <f t="shared" ref="J20" si="6">ROUND(I20*1.23,2)</f>
        <v>0</v>
      </c>
      <c r="K20" s="100">
        <f t="shared" ref="K20" si="7">IF(ISERR(AVERAGE(G20:G23)*E20),0,ROUND(AVERAGE(G20:G23)*E20,2))</f>
        <v>0</v>
      </c>
      <c r="L20" s="100">
        <f t="shared" ref="L20" si="8">ROUND(K20*1.23,2)</f>
        <v>0</v>
      </c>
      <c r="M20" s="87">
        <f>I20+K20</f>
        <v>0</v>
      </c>
      <c r="N20" s="87">
        <f>J20+L20</f>
        <v>0</v>
      </c>
    </row>
    <row r="21" spans="2:14" x14ac:dyDescent="0.25">
      <c r="B21" s="98"/>
      <c r="C21" s="88"/>
      <c r="D21" s="88"/>
      <c r="E21" s="88"/>
      <c r="F21" s="60"/>
      <c r="G21" s="61"/>
      <c r="H21" s="32">
        <f t="shared" si="0"/>
        <v>0</v>
      </c>
      <c r="I21" s="101"/>
      <c r="J21" s="101"/>
      <c r="K21" s="101"/>
      <c r="L21" s="101"/>
      <c r="M21" s="88"/>
      <c r="N21" s="88"/>
    </row>
    <row r="22" spans="2:14" x14ac:dyDescent="0.25">
      <c r="B22" s="98"/>
      <c r="C22" s="88"/>
      <c r="D22" s="88"/>
      <c r="E22" s="88"/>
      <c r="F22" s="60"/>
      <c r="G22" s="61"/>
      <c r="H22" s="32">
        <f t="shared" si="0"/>
        <v>0</v>
      </c>
      <c r="I22" s="101"/>
      <c r="J22" s="101"/>
      <c r="K22" s="101"/>
      <c r="L22" s="101"/>
      <c r="M22" s="88"/>
      <c r="N22" s="88"/>
    </row>
    <row r="23" spans="2:14" x14ac:dyDescent="0.25">
      <c r="B23" s="99"/>
      <c r="C23" s="89"/>
      <c r="D23" s="89"/>
      <c r="E23" s="89"/>
      <c r="F23" s="60"/>
      <c r="G23" s="61"/>
      <c r="H23" s="32">
        <f t="shared" si="0"/>
        <v>0</v>
      </c>
      <c r="I23" s="102"/>
      <c r="J23" s="102"/>
      <c r="K23" s="102"/>
      <c r="L23" s="102"/>
      <c r="M23" s="89"/>
      <c r="N23" s="89"/>
    </row>
    <row r="24" spans="2:14" x14ac:dyDescent="0.25">
      <c r="B24" s="94" t="s">
        <v>37</v>
      </c>
      <c r="C24" s="95"/>
      <c r="D24" s="95"/>
      <c r="E24" s="95"/>
      <c r="F24" s="95"/>
      <c r="G24" s="95"/>
      <c r="H24" s="96"/>
      <c r="I24" s="16">
        <f>I12+I16+I20</f>
        <v>0</v>
      </c>
      <c r="J24" s="17"/>
      <c r="K24" s="16">
        <f>SUM(K12:K23)</f>
        <v>0</v>
      </c>
      <c r="L24" s="17"/>
      <c r="M24" s="29">
        <f>SUM(M12:M23)</f>
        <v>0</v>
      </c>
      <c r="N24" s="17"/>
    </row>
    <row r="25" spans="2:14" x14ac:dyDescent="0.25">
      <c r="B25" s="94" t="s">
        <v>39</v>
      </c>
      <c r="C25" s="95"/>
      <c r="D25" s="95"/>
      <c r="E25" s="95"/>
      <c r="F25" s="95"/>
      <c r="G25" s="95"/>
      <c r="H25" s="96"/>
      <c r="I25" s="17"/>
      <c r="J25" s="16">
        <f>SUM(J12:J23)</f>
        <v>0</v>
      </c>
      <c r="K25" s="17"/>
      <c r="L25" s="16">
        <f>SUM(L12:L23)</f>
        <v>0</v>
      </c>
      <c r="M25" s="17"/>
      <c r="N25" s="29">
        <f>SUM(N12:N23)</f>
        <v>0</v>
      </c>
    </row>
    <row r="26" spans="2:14" x14ac:dyDescent="0.25">
      <c r="B26" s="62" t="s">
        <v>84</v>
      </c>
      <c r="C26" s="62"/>
      <c r="D26" s="13"/>
      <c r="E26" s="13"/>
      <c r="F26" s="13"/>
      <c r="G26" s="13"/>
      <c r="H26" s="13"/>
      <c r="I26" s="13"/>
      <c r="J26" s="13"/>
    </row>
    <row r="27" spans="2:14" x14ac:dyDescent="0.25">
      <c r="B27" s="85" t="s">
        <v>48</v>
      </c>
      <c r="C27" s="85"/>
      <c r="D27" s="85"/>
      <c r="E27" s="85"/>
      <c r="F27" s="85"/>
      <c r="G27" s="85"/>
      <c r="H27" s="13"/>
      <c r="I27" s="13"/>
      <c r="J27" s="13"/>
    </row>
    <row r="28" spans="2:14" x14ac:dyDescent="0.25">
      <c r="B28" s="85"/>
      <c r="C28" s="85"/>
      <c r="D28" s="85"/>
      <c r="E28" s="85"/>
      <c r="F28" s="85"/>
      <c r="G28" s="85"/>
      <c r="I28" s="30"/>
    </row>
  </sheetData>
  <sheetProtection algorithmName="SHA-512" hashValue="t8bjqXNNtkOPOuR6d39VbGx1I+fbWc3ZppWOgyDPnV4iZWMDayv27zuV0daH13zQrIgq/TE4MOt9o7wI681Aqw==" saltValue="iO44OUsLdUZNud58t8hP6Q==" spinCount="100000" sheet="1" objects="1" scenarios="1"/>
  <mergeCells count="39">
    <mergeCell ref="E16:E19"/>
    <mergeCell ref="E20:E23"/>
    <mergeCell ref="I12:I15"/>
    <mergeCell ref="C12:C15"/>
    <mergeCell ref="B12:B15"/>
    <mergeCell ref="C16:C19"/>
    <mergeCell ref="B16:B19"/>
    <mergeCell ref="J1:N1"/>
    <mergeCell ref="C20:C23"/>
    <mergeCell ref="B20:B23"/>
    <mergeCell ref="L20:L23"/>
    <mergeCell ref="K12:K15"/>
    <mergeCell ref="L12:L15"/>
    <mergeCell ref="K16:K19"/>
    <mergeCell ref="L16:L19"/>
    <mergeCell ref="J12:J15"/>
    <mergeCell ref="I16:I19"/>
    <mergeCell ref="J16:J19"/>
    <mergeCell ref="I20:I23"/>
    <mergeCell ref="J20:J23"/>
    <mergeCell ref="K20:K23"/>
    <mergeCell ref="D12:D15"/>
    <mergeCell ref="D16:D19"/>
    <mergeCell ref="B27:G27"/>
    <mergeCell ref="B28:G28"/>
    <mergeCell ref="B3:N3"/>
    <mergeCell ref="B5:N5"/>
    <mergeCell ref="M16:M19"/>
    <mergeCell ref="N16:N19"/>
    <mergeCell ref="M20:M23"/>
    <mergeCell ref="N20:N23"/>
    <mergeCell ref="B10:N10"/>
    <mergeCell ref="E12:E15"/>
    <mergeCell ref="M12:M15"/>
    <mergeCell ref="N12:N15"/>
    <mergeCell ref="B7:N7"/>
    <mergeCell ref="D20:D23"/>
    <mergeCell ref="B25:H25"/>
    <mergeCell ref="B24:H24"/>
  </mergeCells>
  <dataValidations count="3">
    <dataValidation type="decimal" allowBlank="1" showInputMessage="1" showErrorMessage="1" sqref="G12:G15" xr:uid="{00000000-0002-0000-0100-000000000000}">
      <formula1>894.31</formula1>
      <formula2>1219.51</formula2>
    </dataValidation>
    <dataValidation type="decimal" allowBlank="1" showInputMessage="1" showErrorMessage="1" sqref="G16:G19" xr:uid="{00000000-0002-0000-0100-000001000000}">
      <formula1>1219.51</formula1>
      <formula2>2032.52</formula2>
    </dataValidation>
    <dataValidation type="decimal" allowBlank="1" showInputMessage="1" showErrorMessage="1" sqref="G20:G23" xr:uid="{00000000-0002-0000-0100-000002000000}">
      <formula1>3658.54</formula1>
      <formula2>5691.06</formula2>
    </dataValidation>
  </dataValidations>
  <pageMargins left="0.7" right="0.7" top="0.75" bottom="0.75" header="0.3" footer="0.3"/>
  <pageSetup paperSize="8"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18"/>
  <sheetViews>
    <sheetView view="pageBreakPreview" topLeftCell="B4" zoomScaleNormal="100" zoomScaleSheetLayoutView="100" workbookViewId="0">
      <selection activeCell="D11" sqref="D11:E11"/>
    </sheetView>
  </sheetViews>
  <sheetFormatPr defaultRowHeight="15" x14ac:dyDescent="0.25"/>
  <cols>
    <col min="1" max="1" width="3.42578125" customWidth="1"/>
    <col min="2" max="2" width="3.42578125" bestFit="1" customWidth="1"/>
    <col min="3" max="3" width="56.140625" customWidth="1"/>
    <col min="4" max="9" width="21.85546875" customWidth="1"/>
    <col min="10" max="10" width="16.28515625" bestFit="1" customWidth="1"/>
    <col min="11" max="11" width="16.28515625" customWidth="1"/>
    <col min="12" max="12" width="16.85546875" bestFit="1" customWidth="1"/>
    <col min="13" max="13" width="17.7109375" customWidth="1"/>
    <col min="14" max="14" width="16.85546875" customWidth="1"/>
    <col min="15" max="15" width="16.5703125" customWidth="1"/>
    <col min="16" max="16" width="14.28515625" customWidth="1"/>
    <col min="17" max="17" width="12.140625" bestFit="1" customWidth="1"/>
  </cols>
  <sheetData>
    <row r="1" spans="2:17" x14ac:dyDescent="0.25">
      <c r="G1" s="111" t="s">
        <v>85</v>
      </c>
      <c r="H1" s="111"/>
      <c r="I1" s="111"/>
      <c r="M1" s="111"/>
      <c r="N1" s="111"/>
      <c r="O1" s="111"/>
    </row>
    <row r="3" spans="2:17" ht="21" x14ac:dyDescent="0.35">
      <c r="B3" s="81" t="s">
        <v>36</v>
      </c>
      <c r="C3" s="81"/>
      <c r="D3" s="81"/>
      <c r="E3" s="81"/>
      <c r="F3" s="81"/>
      <c r="G3" s="81"/>
      <c r="H3" s="81"/>
      <c r="I3" s="81"/>
      <c r="J3" s="42"/>
      <c r="K3" s="42"/>
      <c r="L3" s="42"/>
      <c r="M3" s="42"/>
      <c r="N3" s="42"/>
      <c r="O3" s="42"/>
      <c r="P3" s="39"/>
      <c r="Q3" s="39"/>
    </row>
    <row r="4" spans="2:17" ht="21" x14ac:dyDescent="0.35">
      <c r="B4" s="42"/>
      <c r="C4" s="42"/>
      <c r="D4" s="42"/>
      <c r="E4" s="42"/>
      <c r="F4" s="42"/>
      <c r="G4" s="42"/>
      <c r="H4" s="42"/>
      <c r="I4" s="42"/>
      <c r="J4" s="42"/>
      <c r="K4" s="42"/>
      <c r="L4" s="42"/>
      <c r="M4" s="42"/>
      <c r="N4" s="42"/>
      <c r="O4" s="42"/>
      <c r="P4" s="43"/>
      <c r="Q4" s="43"/>
    </row>
    <row r="5" spans="2:17" ht="33" customHeight="1" x14ac:dyDescent="0.25">
      <c r="B5" s="112" t="s">
        <v>93</v>
      </c>
      <c r="C5" s="112"/>
      <c r="D5" s="112"/>
      <c r="E5" s="112"/>
      <c r="F5" s="112"/>
      <c r="G5" s="112"/>
      <c r="H5" s="112"/>
      <c r="I5" s="112"/>
      <c r="J5" s="112"/>
      <c r="K5" s="112"/>
      <c r="L5" s="112"/>
      <c r="M5" s="112"/>
      <c r="N5" s="112"/>
      <c r="O5" s="112"/>
      <c r="P5" s="112"/>
      <c r="Q5" s="112"/>
    </row>
    <row r="6" spans="2:17" ht="24.6" customHeight="1" x14ac:dyDescent="0.25"/>
    <row r="7" spans="2:17" ht="22.5" customHeight="1" x14ac:dyDescent="0.25">
      <c r="B7" s="115" t="s">
        <v>88</v>
      </c>
      <c r="C7" s="116"/>
      <c r="D7" s="116"/>
      <c r="E7" s="116"/>
      <c r="F7" s="116"/>
      <c r="G7" s="116"/>
      <c r="H7" s="116"/>
      <c r="I7" s="117"/>
    </row>
    <row r="10" spans="2:17" ht="24.6" customHeight="1" x14ac:dyDescent="0.25">
      <c r="B10" s="107" t="s">
        <v>40</v>
      </c>
      <c r="C10" s="107"/>
      <c r="D10" s="107"/>
      <c r="E10" s="107"/>
      <c r="F10" s="107"/>
      <c r="G10" s="107"/>
      <c r="H10" s="107"/>
      <c r="I10" s="108"/>
    </row>
    <row r="11" spans="2:17" ht="90" customHeight="1" x14ac:dyDescent="0.25">
      <c r="B11" s="26" t="s">
        <v>24</v>
      </c>
      <c r="C11" s="8" t="s">
        <v>23</v>
      </c>
      <c r="D11" s="113" t="s">
        <v>52</v>
      </c>
      <c r="E11" s="114"/>
      <c r="F11" s="113" t="s">
        <v>53</v>
      </c>
      <c r="G11" s="114"/>
      <c r="H11" s="113" t="s">
        <v>87</v>
      </c>
      <c r="I11" s="114"/>
    </row>
    <row r="12" spans="2:17" x14ac:dyDescent="0.25">
      <c r="B12" s="26"/>
      <c r="C12" s="8"/>
      <c r="D12" s="8" t="s">
        <v>49</v>
      </c>
      <c r="E12" s="8" t="s">
        <v>50</v>
      </c>
      <c r="F12" s="8" t="s">
        <v>49</v>
      </c>
      <c r="G12" s="8" t="s">
        <v>50</v>
      </c>
      <c r="H12" s="8" t="s">
        <v>49</v>
      </c>
      <c r="I12" s="8" t="s">
        <v>50</v>
      </c>
    </row>
    <row r="13" spans="2:17" ht="43.5" customHeight="1" x14ac:dyDescent="0.25">
      <c r="B13" s="26">
        <v>1</v>
      </c>
      <c r="C13" s="28" t="s">
        <v>81</v>
      </c>
      <c r="D13" s="55">
        <f>'KARTY SIM'!Q17+'APARATY TELEFONICZNE'!I24</f>
        <v>0</v>
      </c>
      <c r="E13" s="55">
        <f>'KARTY SIM'!R18+'APARATY TELEFONICZNE'!J25</f>
        <v>0</v>
      </c>
      <c r="F13" s="55">
        <f>'KARTY SIM'!S17+'APARATY TELEFONICZNE'!K24</f>
        <v>0</v>
      </c>
      <c r="G13" s="55">
        <f>'KARTY SIM'!T18+'APARATY TELEFONICZNE'!L25</f>
        <v>0</v>
      </c>
      <c r="H13" s="27">
        <f>'KARTY SIM'!U17+'APARATY TELEFONICZNE'!M24</f>
        <v>0</v>
      </c>
      <c r="I13" s="27">
        <f>'KARTY SIM'!V18+'APARATY TELEFONICZNE'!N25</f>
        <v>0</v>
      </c>
    </row>
    <row r="14" spans="2:17" x14ac:dyDescent="0.25">
      <c r="B14" s="26">
        <v>2</v>
      </c>
      <c r="C14" s="52" t="s">
        <v>82</v>
      </c>
      <c r="D14" s="55">
        <f>ROUND(D13*15%,2)</f>
        <v>0</v>
      </c>
      <c r="E14" s="55">
        <f t="shared" ref="E14:I14" si="0">ROUND(E13*15%,2)</f>
        <v>0</v>
      </c>
      <c r="F14" s="55">
        <f t="shared" si="0"/>
        <v>0</v>
      </c>
      <c r="G14" s="55">
        <f t="shared" si="0"/>
        <v>0</v>
      </c>
      <c r="H14" s="55">
        <f t="shared" si="0"/>
        <v>0</v>
      </c>
      <c r="I14" s="55">
        <f t="shared" si="0"/>
        <v>0</v>
      </c>
    </row>
    <row r="15" spans="2:17" x14ac:dyDescent="0.25">
      <c r="B15" s="110" t="s">
        <v>86</v>
      </c>
      <c r="C15" s="110"/>
      <c r="D15" s="51">
        <f>SUM(D13:D14)</f>
        <v>0</v>
      </c>
      <c r="E15" s="51">
        <f>SUM(E13:E14)</f>
        <v>0</v>
      </c>
      <c r="F15" s="51">
        <f>SUM(F13:F14)</f>
        <v>0</v>
      </c>
      <c r="G15" s="51">
        <f>SUM(G13:G14)</f>
        <v>0</v>
      </c>
      <c r="H15" s="51">
        <f>H13+H14</f>
        <v>0</v>
      </c>
      <c r="I15" s="51">
        <f>I13+I14</f>
        <v>0</v>
      </c>
    </row>
    <row r="16" spans="2:17" ht="35.25" customHeight="1" x14ac:dyDescent="0.25">
      <c r="B16" s="109" t="s">
        <v>79</v>
      </c>
      <c r="C16" s="109"/>
      <c r="D16" s="109"/>
      <c r="E16" s="109"/>
      <c r="F16" s="109"/>
      <c r="G16" s="109"/>
      <c r="H16" s="109"/>
      <c r="I16" s="109"/>
    </row>
    <row r="17" spans="2:9" ht="31.9" customHeight="1" x14ac:dyDescent="0.25">
      <c r="B17" s="109" t="s">
        <v>83</v>
      </c>
      <c r="C17" s="109"/>
      <c r="D17" s="109"/>
      <c r="E17" s="109"/>
      <c r="F17" s="109"/>
      <c r="G17" s="109"/>
      <c r="H17" s="109"/>
      <c r="I17" s="109"/>
    </row>
    <row r="18" spans="2:9" ht="42" customHeight="1" x14ac:dyDescent="0.25">
      <c r="B18" s="106" t="s">
        <v>80</v>
      </c>
      <c r="C18" s="106"/>
      <c r="D18" s="106"/>
      <c r="E18" s="106"/>
      <c r="F18" s="106"/>
      <c r="G18" s="106"/>
      <c r="H18" s="106"/>
      <c r="I18" s="106"/>
    </row>
  </sheetData>
  <sheetProtection algorithmName="SHA-512" hashValue="SaOjjdRj7XrGz3j5YzMLA0FcP2+qDUuNm7DcUYU49SwpKeFi+xVb+XrdS0zksK6diOF74SXVbKDmecKVXXY72Q==" saltValue="Ik39A2dozZ6QKJX+y+sHMQ==" spinCount="100000" sheet="1" objects="1" scenarios="1"/>
  <mergeCells count="13">
    <mergeCell ref="B18:I18"/>
    <mergeCell ref="B10:I10"/>
    <mergeCell ref="B17:I17"/>
    <mergeCell ref="B15:C15"/>
    <mergeCell ref="M1:O1"/>
    <mergeCell ref="B5:Q5"/>
    <mergeCell ref="B16:I16"/>
    <mergeCell ref="D11:E11"/>
    <mergeCell ref="F11:G11"/>
    <mergeCell ref="H11:I11"/>
    <mergeCell ref="B7:I7"/>
    <mergeCell ref="B3:I3"/>
    <mergeCell ref="G1:I1"/>
  </mergeCells>
  <pageMargins left="0.7" right="0.7" top="0.75" bottom="0.75" header="0.3" footer="0.3"/>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KARTY SIM</vt:lpstr>
      <vt:lpstr>APARATY TELEFONICZNE</vt:lpstr>
      <vt:lpstr>ŁACZNA WARTOŚĆ OFERTY</vt:lpstr>
      <vt:lpstr>'KARTY SIM'!_Hlk68643488</vt:lpstr>
      <vt:lpstr>'KARTY SIM'!_Hlk68645068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Koch</dc:creator>
  <cp:lastModifiedBy>Agnieszka Koch</cp:lastModifiedBy>
  <cp:lastPrinted>2021-09-23T08:36:54Z</cp:lastPrinted>
  <dcterms:created xsi:type="dcterms:W3CDTF">2021-04-07T04:14:31Z</dcterms:created>
  <dcterms:modified xsi:type="dcterms:W3CDTF">2021-09-24T10:42:41Z</dcterms:modified>
</cp:coreProperties>
</file>